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729"/>
  <workbookPr showInkAnnotation="0" autoCompressPictures="0"/>
  <bookViews>
    <workbookView xWindow="0" yWindow="0" windowWidth="28480" windowHeight="17360" tabRatio="500"/>
  </bookViews>
  <sheets>
    <sheet name="Baseline January 2017 Working" sheetId="18" r:id="rId1"/>
    <sheet name="Color Descriptors" sheetId="20" r:id="rId2"/>
    <sheet name="Change Log" sheetId="14" r:id="rId3"/>
    <sheet name="List Sources" sheetId="2" r:id="rId4"/>
    <sheet name="Completed or Removed Projects" sheetId="13" r:id="rId5"/>
    <sheet name="Baseline April 2016" sheetId="12" r:id="rId6"/>
    <sheet name="Baseline October 2016" sheetId="16" r:id="rId7"/>
  </sheets>
  <externalReferences>
    <externalReference r:id="rId8"/>
  </externalReferences>
  <definedNames>
    <definedName name="_xlnm._FilterDatabase" localSheetId="0" hidden="1">'Baseline January 2017 Working'!$A$8:$IQ$131</definedName>
    <definedName name="_xlnm._FilterDatabase" localSheetId="6" hidden="1">'Baseline October 2016'!$B$8:$X$121</definedName>
    <definedName name="Champion">'[1]List Sources'!$A$39:$A$47</definedName>
    <definedName name="DirDiv">'List Sources'!$A$40:$A$51</definedName>
    <definedName name="FUBAR">'[1]List Sources'!$A$50:$A$87</definedName>
    <definedName name="Group">'List Sources'!$A$54:$A$94</definedName>
    <definedName name="OIP">'[1]List Sources'!$A$96:$A$100</definedName>
    <definedName name="OIPsubtype">'List Sources'!$A$111:$A$119</definedName>
    <definedName name="_xlnm.Print_Area" localSheetId="0">'Baseline January 2017 Working'!$A$1:$Z$136</definedName>
    <definedName name="_xlnm.Print_Area" localSheetId="6">'Baseline October 2016'!$A$1:$X$121</definedName>
    <definedName name="ProbConsScore">'List Sources'!$B$103:$B$107</definedName>
    <definedName name="ProjectLead">'List Sources'!$A$123:$A$198</definedName>
    <definedName name="ProjectType">'List Sources'!$A$103:$A$109</definedName>
    <definedName name="Risk_Type">'List Sources'!$A$3</definedName>
    <definedName name="RiskType">'List Sources'!$A$3:$A$9</definedName>
    <definedName name="Score">'List Sources'!$A$97:$A$100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R17" i="18" l="1"/>
  <c r="S17" i="18"/>
  <c r="T17" i="18"/>
  <c r="W17" i="18"/>
  <c r="Y17" i="18"/>
  <c r="W50" i="18"/>
  <c r="W51" i="18"/>
  <c r="Y50" i="18"/>
  <c r="Y51" i="18"/>
  <c r="R51" i="18"/>
  <c r="R50" i="18"/>
  <c r="R48" i="18"/>
  <c r="S48" i="18"/>
  <c r="T48" i="18"/>
  <c r="W48" i="18"/>
  <c r="Y48" i="18"/>
  <c r="R64" i="18"/>
  <c r="S64" i="18"/>
  <c r="T64" i="18"/>
  <c r="W64" i="18"/>
  <c r="Y64" i="18"/>
  <c r="R43" i="18"/>
  <c r="S43" i="18"/>
  <c r="T43" i="18"/>
  <c r="W43" i="18"/>
  <c r="Y43" i="18"/>
  <c r="R42" i="18"/>
  <c r="S42" i="18"/>
  <c r="T42" i="18"/>
  <c r="W42" i="18"/>
  <c r="Y42" i="18"/>
  <c r="R33" i="13"/>
  <c r="S33" i="13"/>
  <c r="T33" i="13"/>
  <c r="W33" i="13"/>
  <c r="Y33" i="13"/>
  <c r="R35" i="18"/>
  <c r="S35" i="18"/>
  <c r="T35" i="18"/>
  <c r="W35" i="18"/>
  <c r="Y35" i="18"/>
  <c r="R34" i="18"/>
  <c r="S34" i="18"/>
  <c r="T34" i="18"/>
  <c r="W34" i="18"/>
  <c r="Y34" i="18"/>
  <c r="R33" i="18"/>
  <c r="S33" i="18"/>
  <c r="T33" i="18"/>
  <c r="W33" i="18"/>
  <c r="Y33" i="18"/>
  <c r="R56" i="18"/>
  <c r="S56" i="18"/>
  <c r="T56" i="18"/>
  <c r="W56" i="18"/>
  <c r="Y56" i="18"/>
  <c r="R24" i="18"/>
  <c r="S24" i="18"/>
  <c r="T24" i="18"/>
  <c r="W24" i="18"/>
  <c r="Y24" i="18"/>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A89" i="14"/>
  <c r="A90" i="14"/>
  <c r="A91" i="14"/>
  <c r="A92" i="14"/>
  <c r="A93" i="14"/>
  <c r="A94" i="14"/>
  <c r="A95" i="14"/>
  <c r="A96" i="14"/>
  <c r="A97" i="14"/>
  <c r="A98" i="14"/>
  <c r="A99" i="14"/>
  <c r="A100" i="14"/>
  <c r="A101" i="14"/>
  <c r="A102" i="14"/>
  <c r="A103" i="14"/>
  <c r="A104" i="14"/>
  <c r="A105" i="14"/>
  <c r="A106" i="14"/>
  <c r="A107" i="14"/>
  <c r="A108" i="14"/>
  <c r="A109" i="14"/>
  <c r="A110" i="14"/>
  <c r="A111" i="14"/>
  <c r="A112" i="14"/>
  <c r="A113" i="14"/>
  <c r="A114" i="14"/>
  <c r="A115" i="14"/>
  <c r="A116" i="14"/>
  <c r="A117" i="14"/>
  <c r="A118" i="14"/>
  <c r="A119" i="14"/>
  <c r="A120" i="14"/>
  <c r="A121" i="14"/>
  <c r="A122" i="14"/>
  <c r="A123" i="14"/>
  <c r="A124" i="14"/>
  <c r="A125" i="14"/>
  <c r="A126" i="14"/>
  <c r="A127" i="14"/>
  <c r="A128" i="14"/>
  <c r="A129" i="14"/>
  <c r="R31" i="18"/>
  <c r="S31" i="18"/>
  <c r="T31" i="18"/>
  <c r="W31" i="18"/>
  <c r="Y31" i="18"/>
  <c r="W80" i="18"/>
  <c r="R80" i="18"/>
  <c r="S80" i="18"/>
  <c r="T80" i="18"/>
  <c r="Y80" i="18"/>
  <c r="R74" i="18"/>
  <c r="S74" i="18"/>
  <c r="W74" i="18"/>
  <c r="R32" i="13"/>
  <c r="S32" i="13"/>
  <c r="W32" i="13"/>
  <c r="R31" i="13"/>
  <c r="S31" i="13"/>
  <c r="W31" i="13"/>
  <c r="R30" i="13"/>
  <c r="S30" i="13"/>
  <c r="W30" i="13"/>
  <c r="R28" i="18"/>
  <c r="S28" i="18"/>
  <c r="W28" i="18"/>
  <c r="R55" i="18"/>
  <c r="S55" i="18"/>
  <c r="W55" i="18"/>
  <c r="R66" i="18"/>
  <c r="S66" i="18"/>
  <c r="W66" i="18"/>
  <c r="R26" i="18"/>
  <c r="S26" i="18"/>
  <c r="W26" i="18"/>
  <c r="R67" i="18"/>
  <c r="S67" i="18"/>
  <c r="W67" i="18"/>
  <c r="R69" i="18"/>
  <c r="S69" i="18"/>
  <c r="W69" i="18"/>
  <c r="R70" i="18"/>
  <c r="S70" i="18"/>
  <c r="W70" i="18"/>
  <c r="R71" i="18"/>
  <c r="S71" i="18"/>
  <c r="T71" i="18"/>
  <c r="W71" i="18"/>
  <c r="R72" i="18"/>
  <c r="S72" i="18"/>
  <c r="W72" i="18"/>
  <c r="R27" i="18"/>
  <c r="S27" i="18"/>
  <c r="T27" i="18"/>
  <c r="W27" i="18"/>
  <c r="R73" i="18"/>
  <c r="S73" i="18"/>
  <c r="W73" i="18"/>
  <c r="R52" i="18"/>
  <c r="S52" i="18"/>
  <c r="W52" i="18"/>
  <c r="R75" i="18"/>
  <c r="S75" i="18"/>
  <c r="W75" i="18"/>
  <c r="R79" i="18"/>
  <c r="S79" i="18"/>
  <c r="W79" i="18"/>
  <c r="R78" i="18"/>
  <c r="S78" i="18"/>
  <c r="W78" i="18"/>
  <c r="R82" i="18"/>
  <c r="S82" i="18"/>
  <c r="W82" i="18"/>
  <c r="R84" i="18"/>
  <c r="S84" i="18"/>
  <c r="W84" i="18"/>
  <c r="R83" i="18"/>
  <c r="S83" i="18"/>
  <c r="T83" i="18"/>
  <c r="W83" i="18"/>
  <c r="R86" i="18"/>
  <c r="S86" i="18"/>
  <c r="W86" i="18"/>
  <c r="R85" i="18"/>
  <c r="S85" i="18"/>
  <c r="W85" i="18"/>
  <c r="R87" i="18"/>
  <c r="S87" i="18"/>
  <c r="W87" i="18"/>
  <c r="R88" i="18"/>
  <c r="S88" i="18"/>
  <c r="W88" i="18"/>
  <c r="R90" i="18"/>
  <c r="S90" i="18"/>
  <c r="W90" i="18"/>
  <c r="R89" i="18"/>
  <c r="S89" i="18"/>
  <c r="W89" i="18"/>
  <c r="R91" i="18"/>
  <c r="S91" i="18"/>
  <c r="W91" i="18"/>
  <c r="R96" i="18"/>
  <c r="S96" i="18"/>
  <c r="W96" i="18"/>
  <c r="R95" i="18"/>
  <c r="S95" i="18"/>
  <c r="W95" i="18"/>
  <c r="R93" i="18"/>
  <c r="S93" i="18"/>
  <c r="W93" i="18"/>
  <c r="R92" i="18"/>
  <c r="S92" i="18"/>
  <c r="W92" i="18"/>
  <c r="R94" i="18"/>
  <c r="S94" i="18"/>
  <c r="W94" i="18"/>
  <c r="R129" i="18"/>
  <c r="S129" i="18"/>
  <c r="T129" i="18"/>
  <c r="W129" i="18"/>
  <c r="R53" i="18"/>
  <c r="S53" i="18"/>
  <c r="W53" i="18"/>
  <c r="R128" i="18"/>
  <c r="S128" i="18"/>
  <c r="W128" i="18"/>
  <c r="R98" i="18"/>
  <c r="S98" i="18"/>
  <c r="W98" i="18"/>
  <c r="R97" i="18"/>
  <c r="S97" i="18"/>
  <c r="W97" i="18"/>
  <c r="R99" i="18"/>
  <c r="S99" i="18"/>
  <c r="W99" i="18"/>
  <c r="R100" i="18"/>
  <c r="S100" i="18"/>
  <c r="W100" i="18"/>
  <c r="R130" i="18"/>
  <c r="S130" i="18"/>
  <c r="W130" i="18"/>
  <c r="R102" i="18"/>
  <c r="S102" i="18"/>
  <c r="T102" i="18"/>
  <c r="W102" i="18"/>
  <c r="R101" i="18"/>
  <c r="S101" i="18"/>
  <c r="W101" i="18"/>
  <c r="R103" i="18"/>
  <c r="S103" i="18"/>
  <c r="W103" i="18"/>
  <c r="R104" i="18"/>
  <c r="S104" i="18"/>
  <c r="W104" i="18"/>
  <c r="R106" i="18"/>
  <c r="S106" i="18"/>
  <c r="W106" i="18"/>
  <c r="R105" i="18"/>
  <c r="S105" i="18"/>
  <c r="W105" i="18"/>
  <c r="R108" i="18"/>
  <c r="S108" i="18"/>
  <c r="W108" i="18"/>
  <c r="R107" i="18"/>
  <c r="S107" i="18"/>
  <c r="W107" i="18"/>
  <c r="R77" i="18"/>
  <c r="S77" i="18"/>
  <c r="W77" i="18"/>
  <c r="R76" i="18"/>
  <c r="S76" i="18"/>
  <c r="W76" i="18"/>
  <c r="R111" i="18"/>
  <c r="S111" i="18"/>
  <c r="W111" i="18"/>
  <c r="R112" i="18"/>
  <c r="S112" i="18"/>
  <c r="W112" i="18"/>
  <c r="R110" i="18"/>
  <c r="S110" i="18"/>
  <c r="T110" i="18"/>
  <c r="W110" i="18"/>
  <c r="R109" i="18"/>
  <c r="S109" i="18"/>
  <c r="W109" i="18"/>
  <c r="R117" i="18"/>
  <c r="S117" i="18"/>
  <c r="W117" i="18"/>
  <c r="R116" i="18"/>
  <c r="S116" i="18"/>
  <c r="W116" i="18"/>
  <c r="R115" i="18"/>
  <c r="S115" i="18"/>
  <c r="T115" i="18"/>
  <c r="W115" i="18"/>
  <c r="R114" i="18"/>
  <c r="S114" i="18"/>
  <c r="W114" i="18"/>
  <c r="R113" i="18"/>
  <c r="S113" i="18"/>
  <c r="W113" i="18"/>
  <c r="R118" i="18"/>
  <c r="S118" i="18"/>
  <c r="W118" i="18"/>
  <c r="R121" i="18"/>
  <c r="S121" i="18"/>
  <c r="T121" i="18"/>
  <c r="W121" i="18"/>
  <c r="R119" i="18"/>
  <c r="S119" i="18"/>
  <c r="W119" i="18"/>
  <c r="R120" i="18"/>
  <c r="S120" i="18"/>
  <c r="W120" i="18"/>
  <c r="R81" i="18"/>
  <c r="S81" i="18"/>
  <c r="W81" i="18"/>
  <c r="R122" i="18"/>
  <c r="S122" i="18"/>
  <c r="T122" i="18"/>
  <c r="W122" i="18"/>
  <c r="R124" i="18"/>
  <c r="S124" i="18"/>
  <c r="W124" i="18"/>
  <c r="R123" i="18"/>
  <c r="S123" i="18"/>
  <c r="W123" i="18"/>
  <c r="R125" i="18"/>
  <c r="S125" i="18"/>
  <c r="W125" i="18"/>
  <c r="R126" i="18"/>
  <c r="S126" i="18"/>
  <c r="W126" i="18"/>
  <c r="R68" i="18"/>
  <c r="S68" i="18"/>
  <c r="W68" i="18"/>
  <c r="R41" i="18"/>
  <c r="S41" i="18"/>
  <c r="W41" i="18"/>
  <c r="R19" i="18"/>
  <c r="S19" i="18"/>
  <c r="W19" i="18"/>
  <c r="R21" i="18"/>
  <c r="S21" i="18"/>
  <c r="T21" i="18"/>
  <c r="W21" i="18"/>
  <c r="R15" i="18"/>
  <c r="S15" i="18"/>
  <c r="W15" i="18"/>
  <c r="R25" i="18"/>
  <c r="S25" i="18"/>
  <c r="W25" i="18"/>
  <c r="R22" i="18"/>
  <c r="S22" i="18"/>
  <c r="W22" i="18"/>
  <c r="R23" i="18"/>
  <c r="S23" i="18"/>
  <c r="W23" i="18"/>
  <c r="R62" i="18"/>
  <c r="S62" i="18"/>
  <c r="W62" i="18"/>
  <c r="R40" i="18"/>
  <c r="S40" i="18"/>
  <c r="W40" i="18"/>
  <c r="R61" i="18"/>
  <c r="S61" i="18"/>
  <c r="W61" i="18"/>
  <c r="R60" i="18"/>
  <c r="S60" i="18"/>
  <c r="W60" i="18"/>
  <c r="R18" i="18"/>
  <c r="S18" i="18"/>
  <c r="W18" i="18"/>
  <c r="R49" i="18"/>
  <c r="S49" i="18"/>
  <c r="W49" i="18"/>
  <c r="R47" i="18"/>
  <c r="S47" i="18"/>
  <c r="W47" i="18"/>
  <c r="R20" i="18"/>
  <c r="S20" i="18"/>
  <c r="W20" i="18"/>
  <c r="R65" i="18"/>
  <c r="S65" i="18"/>
  <c r="W65" i="18"/>
  <c r="R30" i="18"/>
  <c r="S30" i="18"/>
  <c r="W30" i="18"/>
  <c r="R29" i="18"/>
  <c r="S29" i="18"/>
  <c r="W29" i="18"/>
  <c r="R32" i="18"/>
  <c r="S32" i="18"/>
  <c r="W32" i="18"/>
  <c r="Y10" i="18"/>
  <c r="R11" i="18"/>
  <c r="S11" i="18"/>
  <c r="W11" i="18"/>
  <c r="R12" i="18"/>
  <c r="S12" i="18"/>
  <c r="W12" i="18"/>
  <c r="R13" i="18"/>
  <c r="S13" i="18"/>
  <c r="W13" i="18"/>
  <c r="R14" i="18"/>
  <c r="S14" i="18"/>
  <c r="W14" i="18"/>
  <c r="R127" i="18"/>
  <c r="S127" i="18"/>
  <c r="W127" i="18"/>
  <c r="R54" i="18"/>
  <c r="S54" i="18"/>
  <c r="W54" i="18"/>
  <c r="R63" i="18"/>
  <c r="S63" i="18"/>
  <c r="T63" i="18"/>
  <c r="W63" i="18"/>
  <c r="R38" i="18"/>
  <c r="S38" i="18"/>
  <c r="W38" i="18"/>
  <c r="R39" i="18"/>
  <c r="S39" i="18"/>
  <c r="W39" i="18"/>
  <c r="R46" i="18"/>
  <c r="S46" i="18"/>
  <c r="W46" i="18"/>
  <c r="R45" i="18"/>
  <c r="S45" i="18"/>
  <c r="T45" i="18"/>
  <c r="W45" i="18"/>
  <c r="R16" i="18"/>
  <c r="S16" i="18"/>
  <c r="W16" i="18"/>
  <c r="R44" i="18"/>
  <c r="S44" i="18"/>
  <c r="W44" i="18"/>
  <c r="R36" i="18"/>
  <c r="S36" i="18"/>
  <c r="T36" i="18"/>
  <c r="W36" i="18"/>
  <c r="R37" i="18"/>
  <c r="S37" i="18"/>
  <c r="W37" i="18"/>
  <c r="R9" i="18"/>
  <c r="S9" i="18"/>
  <c r="W9" i="18"/>
  <c r="R57" i="18"/>
  <c r="S57" i="18"/>
  <c r="W57" i="18"/>
  <c r="R58" i="18"/>
  <c r="S58" i="18"/>
  <c r="W58" i="18"/>
  <c r="R59" i="18"/>
  <c r="S59" i="18"/>
  <c r="W59" i="18"/>
  <c r="R131" i="18"/>
  <c r="S131" i="18"/>
  <c r="W131" i="18"/>
  <c r="X119" i="2"/>
  <c r="W29" i="13"/>
  <c r="R29" i="13"/>
  <c r="S29" i="13"/>
  <c r="T29" i="13"/>
  <c r="W28" i="13"/>
  <c r="R28" i="13"/>
  <c r="S28" i="13"/>
  <c r="T28" i="13"/>
  <c r="R27" i="13"/>
  <c r="S27" i="13"/>
  <c r="T27" i="13"/>
  <c r="W27" i="13"/>
  <c r="Y27" i="13"/>
  <c r="R26" i="13"/>
  <c r="S26" i="13"/>
  <c r="T26" i="13"/>
  <c r="W26" i="13"/>
  <c r="Y26" i="13"/>
  <c r="R25" i="13"/>
  <c r="S25" i="13"/>
  <c r="T25" i="13"/>
  <c r="W25" i="13"/>
  <c r="Y25" i="13"/>
  <c r="R24" i="13"/>
  <c r="S24" i="13"/>
  <c r="T24" i="13"/>
  <c r="W24" i="13"/>
  <c r="Q56" i="16"/>
  <c r="R56" i="16"/>
  <c r="S56" i="16"/>
  <c r="V56" i="16"/>
  <c r="W56" i="16"/>
  <c r="V69" i="16"/>
  <c r="Q69" i="16"/>
  <c r="R69" i="16"/>
  <c r="S69" i="16"/>
  <c r="W69" i="16"/>
  <c r="V68" i="16"/>
  <c r="Q68" i="16"/>
  <c r="R68" i="16"/>
  <c r="S68" i="16"/>
  <c r="W68" i="16"/>
  <c r="Q121" i="16"/>
  <c r="R121" i="16"/>
  <c r="S121" i="16"/>
  <c r="V121" i="16"/>
  <c r="W121" i="16"/>
  <c r="R23" i="13"/>
  <c r="S23" i="13"/>
  <c r="T23" i="13"/>
  <c r="W23" i="13"/>
  <c r="Y23" i="13"/>
  <c r="W22" i="13"/>
  <c r="R22" i="13"/>
  <c r="S22" i="13"/>
  <c r="T22" i="13"/>
  <c r="R21" i="13"/>
  <c r="S21" i="13"/>
  <c r="T21" i="13"/>
  <c r="W21" i="13"/>
  <c r="Y21" i="13"/>
  <c r="W20" i="13"/>
  <c r="R20" i="13"/>
  <c r="S20" i="13"/>
  <c r="T20" i="13"/>
  <c r="R19" i="13"/>
  <c r="S19" i="13"/>
  <c r="T19" i="13"/>
  <c r="W19" i="13"/>
  <c r="Y19" i="13"/>
  <c r="R18" i="13"/>
  <c r="S18" i="13"/>
  <c r="T18" i="13"/>
  <c r="W18" i="13"/>
  <c r="Y18" i="13"/>
  <c r="Q27" i="16"/>
  <c r="R27" i="16"/>
  <c r="S27" i="16"/>
  <c r="V27" i="16"/>
  <c r="W27" i="16"/>
  <c r="Q105" i="16"/>
  <c r="R105" i="16"/>
  <c r="S105" i="16"/>
  <c r="V105" i="16"/>
  <c r="W105" i="16"/>
  <c r="Q120" i="16"/>
  <c r="R120" i="16"/>
  <c r="S120" i="16"/>
  <c r="V120" i="16"/>
  <c r="W120" i="16"/>
  <c r="Q119" i="16"/>
  <c r="R119" i="16"/>
  <c r="S119" i="16"/>
  <c r="V119" i="16"/>
  <c r="W119" i="16"/>
  <c r="Q118" i="16"/>
  <c r="R118" i="16"/>
  <c r="S118" i="16"/>
  <c r="V118" i="16"/>
  <c r="W118" i="16"/>
  <c r="Q117" i="16"/>
  <c r="R117" i="16"/>
  <c r="S117" i="16"/>
  <c r="V117" i="16"/>
  <c r="W117" i="16"/>
  <c r="Q116" i="16"/>
  <c r="R116" i="16"/>
  <c r="S116" i="16"/>
  <c r="V116" i="16"/>
  <c r="W116" i="16"/>
  <c r="Q114" i="16"/>
  <c r="R114" i="16"/>
  <c r="S114" i="16"/>
  <c r="V114" i="16"/>
  <c r="W114" i="16"/>
  <c r="Q113" i="16"/>
  <c r="R113" i="16"/>
  <c r="S113" i="16"/>
  <c r="V113" i="16"/>
  <c r="W113" i="16"/>
  <c r="Q112" i="16"/>
  <c r="R112" i="16"/>
  <c r="S112" i="16"/>
  <c r="V112" i="16"/>
  <c r="W112" i="16"/>
  <c r="Q111" i="16"/>
  <c r="R111" i="16"/>
  <c r="S111" i="16"/>
  <c r="V111" i="16"/>
  <c r="W111" i="16"/>
  <c r="Q110" i="16"/>
  <c r="R110" i="16"/>
  <c r="S110" i="16"/>
  <c r="V110" i="16"/>
  <c r="W110" i="16"/>
  <c r="Q109" i="16"/>
  <c r="R109" i="16"/>
  <c r="S109" i="16"/>
  <c r="V109" i="16"/>
  <c r="W109" i="16"/>
  <c r="Q108" i="16"/>
  <c r="R108" i="16"/>
  <c r="S108" i="16"/>
  <c r="V108" i="16"/>
  <c r="Q107" i="16"/>
  <c r="R107" i="16"/>
  <c r="S107" i="16"/>
  <c r="V107" i="16"/>
  <c r="W107" i="16"/>
  <c r="Q106" i="16"/>
  <c r="R106" i="16"/>
  <c r="S106" i="16"/>
  <c r="V106" i="16"/>
  <c r="W106" i="16"/>
  <c r="V104" i="16"/>
  <c r="Q104" i="16"/>
  <c r="R104" i="16"/>
  <c r="S104" i="16"/>
  <c r="V103" i="16"/>
  <c r="Q103" i="16"/>
  <c r="R103" i="16"/>
  <c r="S103" i="16"/>
  <c r="V102" i="16"/>
  <c r="Q102" i="16"/>
  <c r="R102" i="16"/>
  <c r="S102" i="16"/>
  <c r="V101" i="16"/>
  <c r="Q101" i="16"/>
  <c r="R101" i="16"/>
  <c r="S101" i="16"/>
  <c r="V100" i="16"/>
  <c r="Q100" i="16"/>
  <c r="R100" i="16"/>
  <c r="S100" i="16"/>
  <c r="V99" i="16"/>
  <c r="Q99" i="16"/>
  <c r="R99" i="16"/>
  <c r="S99" i="16"/>
  <c r="V98" i="16"/>
  <c r="Q98" i="16"/>
  <c r="R98" i="16"/>
  <c r="S98" i="16"/>
  <c r="Q97" i="16"/>
  <c r="R97" i="16"/>
  <c r="S97" i="16"/>
  <c r="V97" i="16"/>
  <c r="W97" i="16"/>
  <c r="Q96" i="16"/>
  <c r="R96" i="16"/>
  <c r="S96" i="16"/>
  <c r="V96" i="16"/>
  <c r="W96" i="16"/>
  <c r="Q95" i="16"/>
  <c r="R95" i="16"/>
  <c r="S95" i="16"/>
  <c r="V95" i="16"/>
  <c r="W95" i="16"/>
  <c r="Q94" i="16"/>
  <c r="R94" i="16"/>
  <c r="S94" i="16"/>
  <c r="V94" i="16"/>
  <c r="W94" i="16"/>
  <c r="Q93" i="16"/>
  <c r="R93" i="16"/>
  <c r="S93" i="16"/>
  <c r="V93" i="16"/>
  <c r="W93" i="16"/>
  <c r="Q92" i="16"/>
  <c r="R92" i="16"/>
  <c r="S92" i="16"/>
  <c r="V92" i="16"/>
  <c r="W92" i="16"/>
  <c r="Q91" i="16"/>
  <c r="R91" i="16"/>
  <c r="S91" i="16"/>
  <c r="V91" i="16"/>
  <c r="W91" i="16"/>
  <c r="Q90" i="16"/>
  <c r="R90" i="16"/>
  <c r="S90" i="16"/>
  <c r="V90" i="16"/>
  <c r="W90" i="16"/>
  <c r="Q89" i="16"/>
  <c r="R89" i="16"/>
  <c r="S89" i="16"/>
  <c r="V89" i="16"/>
  <c r="W89" i="16"/>
  <c r="Q88" i="16"/>
  <c r="R88" i="16"/>
  <c r="S88" i="16"/>
  <c r="V88" i="16"/>
  <c r="W88" i="16"/>
  <c r="Q87" i="16"/>
  <c r="R87" i="16"/>
  <c r="S87" i="16"/>
  <c r="V87" i="16"/>
  <c r="W87" i="16"/>
  <c r="Q86" i="16"/>
  <c r="R86" i="16"/>
  <c r="S86" i="16"/>
  <c r="V86" i="16"/>
  <c r="W86" i="16"/>
  <c r="Q85" i="16"/>
  <c r="R85" i="16"/>
  <c r="S85" i="16"/>
  <c r="V85" i="16"/>
  <c r="W85" i="16"/>
  <c r="Q84" i="16"/>
  <c r="R84" i="16"/>
  <c r="S84" i="16"/>
  <c r="V84" i="16"/>
  <c r="W84" i="16"/>
  <c r="Q83" i="16"/>
  <c r="R83" i="16"/>
  <c r="S83" i="16"/>
  <c r="V83" i="16"/>
  <c r="W83" i="16"/>
  <c r="Q82" i="16"/>
  <c r="R82" i="16"/>
  <c r="S82" i="16"/>
  <c r="V82" i="16"/>
  <c r="W82" i="16"/>
  <c r="Q81" i="16"/>
  <c r="R81" i="16"/>
  <c r="S81" i="16"/>
  <c r="V81" i="16"/>
  <c r="W81" i="16"/>
  <c r="Q80" i="16"/>
  <c r="R80" i="16"/>
  <c r="S80" i="16"/>
  <c r="V80" i="16"/>
  <c r="Q79" i="16"/>
  <c r="R79" i="16"/>
  <c r="S79" i="16"/>
  <c r="V79" i="16"/>
  <c r="W79" i="16"/>
  <c r="Q78" i="16"/>
  <c r="R78" i="16"/>
  <c r="S78" i="16"/>
  <c r="V78" i="16"/>
  <c r="W78" i="16"/>
  <c r="Q77" i="16"/>
  <c r="R77" i="16"/>
  <c r="S77" i="16"/>
  <c r="V77" i="16"/>
  <c r="W77" i="16"/>
  <c r="Q76" i="16"/>
  <c r="R76" i="16"/>
  <c r="S76" i="16"/>
  <c r="V76" i="16"/>
  <c r="W76" i="16"/>
  <c r="Q75" i="16"/>
  <c r="R75" i="16"/>
  <c r="S75" i="16"/>
  <c r="V75" i="16"/>
  <c r="W75" i="16"/>
  <c r="Q74" i="16"/>
  <c r="R74" i="16"/>
  <c r="S74" i="16"/>
  <c r="V74" i="16"/>
  <c r="W74" i="16"/>
  <c r="Q73" i="16"/>
  <c r="R73" i="16"/>
  <c r="S73" i="16"/>
  <c r="V73" i="16"/>
  <c r="W73" i="16"/>
  <c r="Q72" i="16"/>
  <c r="R72" i="16"/>
  <c r="S72" i="16"/>
  <c r="V72" i="16"/>
  <c r="W72" i="16"/>
  <c r="Q71" i="16"/>
  <c r="R71" i="16"/>
  <c r="S71" i="16"/>
  <c r="V71" i="16"/>
  <c r="W71" i="16"/>
  <c r="Q70" i="16"/>
  <c r="R70" i="16"/>
  <c r="S70" i="16"/>
  <c r="V70" i="16"/>
  <c r="W70" i="16"/>
  <c r="Q67" i="16"/>
  <c r="R67" i="16"/>
  <c r="S67" i="16"/>
  <c r="V67" i="16"/>
  <c r="W67" i="16"/>
  <c r="Q66" i="16"/>
  <c r="R66" i="16"/>
  <c r="S66" i="16"/>
  <c r="V66" i="16"/>
  <c r="W66" i="16"/>
  <c r="Q65" i="16"/>
  <c r="R65" i="16"/>
  <c r="S65" i="16"/>
  <c r="V65" i="16"/>
  <c r="Q64" i="16"/>
  <c r="R64" i="16"/>
  <c r="S64" i="16"/>
  <c r="V64" i="16"/>
  <c r="W64" i="16"/>
  <c r="Q63" i="16"/>
  <c r="R63" i="16"/>
  <c r="S63" i="16"/>
  <c r="V63" i="16"/>
  <c r="W63" i="16"/>
  <c r="Q62" i="16"/>
  <c r="R62" i="16"/>
  <c r="S62" i="16"/>
  <c r="V62" i="16"/>
  <c r="W62" i="16"/>
  <c r="Q61" i="16"/>
  <c r="R61" i="16"/>
  <c r="S61" i="16"/>
  <c r="V61" i="16"/>
  <c r="W61" i="16"/>
  <c r="Q60" i="16"/>
  <c r="R60" i="16"/>
  <c r="S60" i="16"/>
  <c r="V60" i="16"/>
  <c r="W60" i="16"/>
  <c r="Q59" i="16"/>
  <c r="R59" i="16"/>
  <c r="S59" i="16"/>
  <c r="V59" i="16"/>
  <c r="W59" i="16"/>
  <c r="Q58" i="16"/>
  <c r="R58" i="16"/>
  <c r="S58" i="16"/>
  <c r="V58" i="16"/>
  <c r="W58" i="16"/>
  <c r="Q57" i="16"/>
  <c r="R57" i="16"/>
  <c r="S57" i="16"/>
  <c r="V57" i="16"/>
  <c r="W57" i="16"/>
  <c r="Q55" i="16"/>
  <c r="R55" i="16"/>
  <c r="S55" i="16"/>
  <c r="V55" i="16"/>
  <c r="W55" i="16"/>
  <c r="Q54" i="16"/>
  <c r="R54" i="16"/>
  <c r="S54" i="16"/>
  <c r="V54" i="16"/>
  <c r="W54" i="16"/>
  <c r="Q53" i="16"/>
  <c r="R53" i="16"/>
  <c r="S53" i="16"/>
  <c r="V53" i="16"/>
  <c r="W53" i="16"/>
  <c r="Q52" i="16"/>
  <c r="R52" i="16"/>
  <c r="S52" i="16"/>
  <c r="V52" i="16"/>
  <c r="W52" i="16"/>
  <c r="Q51" i="16"/>
  <c r="R51" i="16"/>
  <c r="S51" i="16"/>
  <c r="V51" i="16"/>
  <c r="W51" i="16"/>
  <c r="Q50" i="16"/>
  <c r="R50" i="16"/>
  <c r="S50" i="16"/>
  <c r="V50" i="16"/>
  <c r="W50" i="16"/>
  <c r="Q49" i="16"/>
  <c r="R49" i="16"/>
  <c r="S49" i="16"/>
  <c r="V49" i="16"/>
  <c r="W49" i="16"/>
  <c r="Q48" i="16"/>
  <c r="R48" i="16"/>
  <c r="S48" i="16"/>
  <c r="V48" i="16"/>
  <c r="W48" i="16"/>
  <c r="Q47" i="16"/>
  <c r="R47" i="16"/>
  <c r="S47" i="16"/>
  <c r="V47" i="16"/>
  <c r="W47" i="16"/>
  <c r="Q46" i="16"/>
  <c r="R46" i="16"/>
  <c r="V46" i="16"/>
  <c r="Q45" i="16"/>
  <c r="R45" i="16"/>
  <c r="S45" i="16"/>
  <c r="V45" i="16"/>
  <c r="W45" i="16"/>
  <c r="Q44" i="16"/>
  <c r="R44" i="16"/>
  <c r="S44" i="16"/>
  <c r="V44" i="16"/>
  <c r="W44" i="16"/>
  <c r="Q43" i="16"/>
  <c r="R43" i="16"/>
  <c r="S43" i="16"/>
  <c r="V43" i="16"/>
  <c r="W43" i="16"/>
  <c r="Q42" i="16"/>
  <c r="R42" i="16"/>
  <c r="S42" i="16"/>
  <c r="V42" i="16"/>
  <c r="W42" i="16"/>
  <c r="Q41" i="16"/>
  <c r="R41" i="16"/>
  <c r="S41" i="16"/>
  <c r="V41" i="16"/>
  <c r="W41" i="16"/>
  <c r="Q40" i="16"/>
  <c r="R40" i="16"/>
  <c r="S40" i="16"/>
  <c r="V40" i="16"/>
  <c r="Q39" i="16"/>
  <c r="R39" i="16"/>
  <c r="S39" i="16"/>
  <c r="V39" i="16"/>
  <c r="W39" i="16"/>
  <c r="Q38" i="16"/>
  <c r="R38" i="16"/>
  <c r="V38" i="16"/>
  <c r="Q37" i="16"/>
  <c r="R37" i="16"/>
  <c r="S37" i="16"/>
  <c r="V37" i="16"/>
  <c r="W37" i="16"/>
  <c r="Q36" i="16"/>
  <c r="R36" i="16"/>
  <c r="S36" i="16"/>
  <c r="V36" i="16"/>
  <c r="W36" i="16"/>
  <c r="Q35" i="16"/>
  <c r="R35" i="16"/>
  <c r="S35" i="16"/>
  <c r="V35" i="16"/>
  <c r="W35" i="16"/>
  <c r="Q34" i="16"/>
  <c r="R34" i="16"/>
  <c r="S34" i="16"/>
  <c r="V34" i="16"/>
  <c r="W34" i="16"/>
  <c r="Q33" i="16"/>
  <c r="R33" i="16"/>
  <c r="S33" i="16"/>
  <c r="V33" i="16"/>
  <c r="Q32" i="16"/>
  <c r="R32" i="16"/>
  <c r="S32" i="16"/>
  <c r="V32" i="16"/>
  <c r="Q31" i="16"/>
  <c r="R31" i="16"/>
  <c r="S31" i="16"/>
  <c r="V31" i="16"/>
  <c r="W31" i="16"/>
  <c r="Q30" i="16"/>
  <c r="R30" i="16"/>
  <c r="V30" i="16"/>
  <c r="Q29" i="16"/>
  <c r="R29" i="16"/>
  <c r="S29" i="16"/>
  <c r="V29" i="16"/>
  <c r="W29" i="16"/>
  <c r="Q28" i="16"/>
  <c r="R28" i="16"/>
  <c r="S28" i="16"/>
  <c r="V28" i="16"/>
  <c r="W28" i="16"/>
  <c r="Q26" i="16"/>
  <c r="R26" i="16"/>
  <c r="S26" i="16"/>
  <c r="V26" i="16"/>
  <c r="W26" i="16"/>
  <c r="Q25" i="16"/>
  <c r="R25" i="16"/>
  <c r="S25" i="16"/>
  <c r="V25" i="16"/>
  <c r="W25" i="16"/>
  <c r="Q24" i="16"/>
  <c r="R24" i="16"/>
  <c r="S24" i="16"/>
  <c r="V24" i="16"/>
  <c r="W24" i="16"/>
  <c r="Q23" i="16"/>
  <c r="R23" i="16"/>
  <c r="S23" i="16"/>
  <c r="V23" i="16"/>
  <c r="W23" i="16"/>
  <c r="Q22" i="16"/>
  <c r="R22" i="16"/>
  <c r="V22" i="16"/>
  <c r="Q21" i="16"/>
  <c r="R21" i="16"/>
  <c r="V21" i="16"/>
  <c r="Q20" i="16"/>
  <c r="R20" i="16"/>
  <c r="S20" i="16"/>
  <c r="V20" i="16"/>
  <c r="W20" i="16"/>
  <c r="Q19" i="16"/>
  <c r="R19" i="16"/>
  <c r="S19" i="16"/>
  <c r="V19" i="16"/>
  <c r="W19" i="16"/>
  <c r="Q18" i="16"/>
  <c r="R18" i="16"/>
  <c r="S18" i="16"/>
  <c r="V18" i="16"/>
  <c r="W18" i="16"/>
  <c r="Q17" i="16"/>
  <c r="R17" i="16"/>
  <c r="S17" i="16"/>
  <c r="V17" i="16"/>
  <c r="W17" i="16"/>
  <c r="Q16" i="16"/>
  <c r="R16" i="16"/>
  <c r="S16" i="16"/>
  <c r="V16" i="16"/>
  <c r="W16" i="16"/>
  <c r="Q15" i="16"/>
  <c r="R15" i="16"/>
  <c r="S15" i="16"/>
  <c r="V15" i="16"/>
  <c r="W15" i="16"/>
  <c r="Q14" i="16"/>
  <c r="R14" i="16"/>
  <c r="S14" i="16"/>
  <c r="V14" i="16"/>
  <c r="W14" i="16"/>
  <c r="Q13" i="16"/>
  <c r="R13" i="16"/>
  <c r="S13" i="16"/>
  <c r="V13" i="16"/>
  <c r="W13" i="16"/>
  <c r="Q12" i="16"/>
  <c r="R12" i="16"/>
  <c r="S12" i="16"/>
  <c r="V12" i="16"/>
  <c r="W12" i="16"/>
  <c r="Q11" i="16"/>
  <c r="R11" i="16"/>
  <c r="S11" i="16"/>
  <c r="V11" i="16"/>
  <c r="W11" i="16"/>
  <c r="Q10" i="16"/>
  <c r="R10" i="16"/>
  <c r="S10" i="16"/>
  <c r="V10" i="16"/>
  <c r="W10" i="16"/>
  <c r="Q9" i="16"/>
  <c r="R9" i="16"/>
  <c r="S9" i="16"/>
  <c r="V9" i="16"/>
  <c r="W9" i="16"/>
  <c r="W17" i="13"/>
  <c r="S17" i="13"/>
  <c r="R17" i="13"/>
  <c r="T17" i="13"/>
  <c r="Y17" i="13"/>
  <c r="W16" i="13"/>
  <c r="S16" i="13"/>
  <c r="R16" i="13"/>
  <c r="T16" i="13"/>
  <c r="Y16" i="13"/>
  <c r="R14" i="13"/>
  <c r="S14" i="13"/>
  <c r="T14" i="13"/>
  <c r="W14" i="13"/>
  <c r="Y14" i="13"/>
  <c r="R13" i="13"/>
  <c r="S13" i="13"/>
  <c r="T13" i="13"/>
  <c r="W13" i="13"/>
  <c r="Y13" i="13"/>
  <c r="R12" i="13"/>
  <c r="S12" i="13"/>
  <c r="W12" i="13"/>
  <c r="R9" i="13"/>
  <c r="S9" i="13"/>
  <c r="W9" i="13"/>
  <c r="R11" i="13"/>
  <c r="S11" i="13"/>
  <c r="T11" i="13"/>
  <c r="W11" i="13"/>
  <c r="Y11" i="13"/>
  <c r="R10" i="13"/>
  <c r="S10" i="13"/>
  <c r="W10" i="13"/>
  <c r="R15" i="13"/>
  <c r="S15" i="13"/>
  <c r="T15" i="13"/>
  <c r="W15" i="13"/>
  <c r="Y15" i="13"/>
  <c r="M302" i="12"/>
  <c r="N302" i="12"/>
  <c r="O302" i="12"/>
  <c r="M301" i="12"/>
  <c r="N301" i="12"/>
  <c r="O301" i="12"/>
  <c r="M300" i="12"/>
  <c r="N300" i="12"/>
  <c r="O300" i="12"/>
  <c r="M299" i="12"/>
  <c r="N299" i="12"/>
  <c r="O299" i="12"/>
  <c r="M298" i="12"/>
  <c r="N298" i="12"/>
  <c r="O298" i="12"/>
  <c r="M297" i="12"/>
  <c r="N297" i="12"/>
  <c r="O297" i="12"/>
  <c r="M296" i="12"/>
  <c r="N296" i="12"/>
  <c r="O296" i="12"/>
  <c r="M295" i="12"/>
  <c r="N295" i="12"/>
  <c r="O295" i="12"/>
  <c r="M294" i="12"/>
  <c r="N294" i="12"/>
  <c r="O294" i="12"/>
  <c r="M293" i="12"/>
  <c r="N293" i="12"/>
  <c r="O293" i="12"/>
  <c r="M292" i="12"/>
  <c r="N292" i="12"/>
  <c r="O292" i="12"/>
  <c r="M291" i="12"/>
  <c r="N291" i="12"/>
  <c r="O291" i="12"/>
  <c r="M290" i="12"/>
  <c r="N290" i="12"/>
  <c r="O290" i="12"/>
  <c r="M289" i="12"/>
  <c r="N289" i="12"/>
  <c r="O289" i="12"/>
  <c r="M288" i="12"/>
  <c r="N288" i="12"/>
  <c r="O288" i="12"/>
  <c r="M287" i="12"/>
  <c r="N287" i="12"/>
  <c r="O287" i="12"/>
  <c r="M286" i="12"/>
  <c r="N286" i="12"/>
  <c r="O286" i="12"/>
  <c r="M285" i="12"/>
  <c r="N285" i="12"/>
  <c r="O285" i="12"/>
  <c r="M284" i="12"/>
  <c r="N284" i="12"/>
  <c r="O284" i="12"/>
  <c r="M283" i="12"/>
  <c r="N283" i="12"/>
  <c r="O283" i="12"/>
  <c r="M282" i="12"/>
  <c r="N282" i="12"/>
  <c r="O282" i="12"/>
  <c r="M281" i="12"/>
  <c r="N281" i="12"/>
  <c r="O281" i="12"/>
  <c r="M280" i="12"/>
  <c r="N280" i="12"/>
  <c r="O280" i="12"/>
  <c r="M279" i="12"/>
  <c r="N279" i="12"/>
  <c r="O279" i="12"/>
  <c r="M278" i="12"/>
  <c r="N278" i="12"/>
  <c r="O278" i="12"/>
  <c r="M277" i="12"/>
  <c r="N277" i="12"/>
  <c r="O277" i="12"/>
  <c r="M276" i="12"/>
  <c r="N276" i="12"/>
  <c r="O276" i="12"/>
  <c r="M275" i="12"/>
  <c r="N275" i="12"/>
  <c r="O275" i="12"/>
  <c r="M274" i="12"/>
  <c r="N274" i="12"/>
  <c r="O274" i="12"/>
  <c r="M273" i="12"/>
  <c r="N273" i="12"/>
  <c r="O273" i="12"/>
  <c r="M272" i="12"/>
  <c r="N272" i="12"/>
  <c r="O272" i="12"/>
  <c r="M271" i="12"/>
  <c r="N271" i="12"/>
  <c r="O271" i="12"/>
  <c r="M270" i="12"/>
  <c r="N270" i="12"/>
  <c r="O270" i="12"/>
  <c r="M269" i="12"/>
  <c r="N269" i="12"/>
  <c r="O269" i="12"/>
  <c r="M268" i="12"/>
  <c r="N268" i="12"/>
  <c r="O268" i="12"/>
  <c r="M267" i="12"/>
  <c r="N267" i="12"/>
  <c r="O267" i="12"/>
  <c r="M266" i="12"/>
  <c r="N266" i="12"/>
  <c r="O266" i="12"/>
  <c r="M265" i="12"/>
  <c r="N265" i="12"/>
  <c r="O265" i="12"/>
  <c r="M264" i="12"/>
  <c r="N264" i="12"/>
  <c r="O264" i="12"/>
  <c r="M263" i="12"/>
  <c r="N263" i="12"/>
  <c r="O263" i="12"/>
  <c r="M262" i="12"/>
  <c r="N262" i="12"/>
  <c r="O262" i="12"/>
  <c r="M261" i="12"/>
  <c r="N261" i="12"/>
  <c r="O261" i="12"/>
  <c r="M260" i="12"/>
  <c r="N260" i="12"/>
  <c r="O260" i="12"/>
  <c r="M259" i="12"/>
  <c r="N259" i="12"/>
  <c r="O259" i="12"/>
  <c r="M258" i="12"/>
  <c r="N258" i="12"/>
  <c r="O258" i="12"/>
  <c r="M257" i="12"/>
  <c r="N257" i="12"/>
  <c r="O257" i="12"/>
  <c r="M256" i="12"/>
  <c r="N256" i="12"/>
  <c r="O256" i="12"/>
  <c r="M255" i="12"/>
  <c r="N255" i="12"/>
  <c r="O255" i="12"/>
  <c r="M254" i="12"/>
  <c r="N254" i="12"/>
  <c r="O254" i="12"/>
  <c r="M253" i="12"/>
  <c r="N253" i="12"/>
  <c r="O253" i="12"/>
  <c r="M252" i="12"/>
  <c r="N252" i="12"/>
  <c r="O252" i="12"/>
  <c r="M251" i="12"/>
  <c r="N251" i="12"/>
  <c r="O251" i="12"/>
  <c r="M250" i="12"/>
  <c r="N250" i="12"/>
  <c r="O250" i="12"/>
  <c r="M249" i="12"/>
  <c r="N249" i="12"/>
  <c r="O249" i="12"/>
  <c r="M248" i="12"/>
  <c r="N248" i="12"/>
  <c r="O248" i="12"/>
  <c r="M247" i="12"/>
  <c r="N247" i="12"/>
  <c r="O247" i="12"/>
  <c r="M246" i="12"/>
  <c r="N246" i="12"/>
  <c r="O246" i="12"/>
  <c r="M245" i="12"/>
  <c r="N245" i="12"/>
  <c r="O245" i="12"/>
  <c r="M244" i="12"/>
  <c r="N244" i="12"/>
  <c r="O244" i="12"/>
  <c r="M243" i="12"/>
  <c r="N243" i="12"/>
  <c r="O243" i="12"/>
  <c r="M242" i="12"/>
  <c r="N242" i="12"/>
  <c r="O242" i="12"/>
  <c r="M241" i="12"/>
  <c r="N241" i="12"/>
  <c r="O241" i="12"/>
  <c r="M240" i="12"/>
  <c r="N240" i="12"/>
  <c r="O240" i="12"/>
  <c r="M239" i="12"/>
  <c r="N239" i="12"/>
  <c r="O239" i="12"/>
  <c r="M238" i="12"/>
  <c r="N238" i="12"/>
  <c r="O238" i="12"/>
  <c r="M237" i="12"/>
  <c r="N237" i="12"/>
  <c r="O237" i="12"/>
  <c r="M236" i="12"/>
  <c r="N236" i="12"/>
  <c r="O236" i="12"/>
  <c r="M235" i="12"/>
  <c r="N235" i="12"/>
  <c r="O235" i="12"/>
  <c r="M234" i="12"/>
  <c r="N234" i="12"/>
  <c r="O234" i="12"/>
  <c r="M233" i="12"/>
  <c r="N233" i="12"/>
  <c r="O233" i="12"/>
  <c r="M232" i="12"/>
  <c r="N232" i="12"/>
  <c r="O232" i="12"/>
  <c r="M231" i="12"/>
  <c r="N231" i="12"/>
  <c r="O231" i="12"/>
  <c r="M230" i="12"/>
  <c r="N230" i="12"/>
  <c r="O230" i="12"/>
  <c r="M229" i="12"/>
  <c r="N229" i="12"/>
  <c r="O229" i="12"/>
  <c r="M228" i="12"/>
  <c r="N228" i="12"/>
  <c r="O228" i="12"/>
  <c r="M227" i="12"/>
  <c r="N227" i="12"/>
  <c r="O227" i="12"/>
  <c r="M226" i="12"/>
  <c r="N226" i="12"/>
  <c r="O226" i="12"/>
  <c r="M225" i="12"/>
  <c r="N225" i="12"/>
  <c r="O225" i="12"/>
  <c r="M224" i="12"/>
  <c r="N224" i="12"/>
  <c r="O224" i="12"/>
  <c r="M223" i="12"/>
  <c r="N223" i="12"/>
  <c r="O223" i="12"/>
  <c r="M222" i="12"/>
  <c r="N222" i="12"/>
  <c r="O222" i="12"/>
  <c r="M221" i="12"/>
  <c r="N221" i="12"/>
  <c r="O221" i="12"/>
  <c r="M220" i="12"/>
  <c r="N220" i="12"/>
  <c r="O220" i="12"/>
  <c r="M219" i="12"/>
  <c r="N219" i="12"/>
  <c r="O219" i="12"/>
  <c r="M218" i="12"/>
  <c r="N218" i="12"/>
  <c r="O218" i="12"/>
  <c r="M217" i="12"/>
  <c r="N217" i="12"/>
  <c r="O217" i="12"/>
  <c r="M216" i="12"/>
  <c r="N216" i="12"/>
  <c r="O216" i="12"/>
  <c r="M215" i="12"/>
  <c r="N215" i="12"/>
  <c r="O215" i="12"/>
  <c r="M214" i="12"/>
  <c r="N214" i="12"/>
  <c r="O214" i="12"/>
  <c r="M213" i="12"/>
  <c r="N213" i="12"/>
  <c r="O213" i="12"/>
  <c r="M212" i="12"/>
  <c r="N212" i="12"/>
  <c r="O212" i="12"/>
  <c r="M211" i="12"/>
  <c r="N211" i="12"/>
  <c r="O211" i="12"/>
  <c r="M210" i="12"/>
  <c r="N210" i="12"/>
  <c r="O210" i="12"/>
  <c r="M209" i="12"/>
  <c r="N209" i="12"/>
  <c r="O209" i="12"/>
  <c r="M208" i="12"/>
  <c r="N208" i="12"/>
  <c r="O208" i="12"/>
  <c r="M207" i="12"/>
  <c r="N207" i="12"/>
  <c r="O207" i="12"/>
  <c r="M206" i="12"/>
  <c r="N206" i="12"/>
  <c r="O206" i="12"/>
  <c r="M205" i="12"/>
  <c r="N205" i="12"/>
  <c r="O205" i="12"/>
  <c r="M204" i="12"/>
  <c r="N204" i="12"/>
  <c r="O204" i="12"/>
  <c r="M203" i="12"/>
  <c r="N203" i="12"/>
  <c r="O203" i="12"/>
  <c r="M202" i="12"/>
  <c r="N202" i="12"/>
  <c r="O202" i="12"/>
  <c r="M201" i="12"/>
  <c r="N201" i="12"/>
  <c r="O201" i="12"/>
  <c r="M200" i="12"/>
  <c r="N200" i="12"/>
  <c r="O200" i="12"/>
  <c r="M199" i="12"/>
  <c r="N199" i="12"/>
  <c r="O199" i="12"/>
  <c r="M198" i="12"/>
  <c r="N198" i="12"/>
  <c r="O198" i="12"/>
  <c r="M197" i="12"/>
  <c r="N197" i="12"/>
  <c r="O197" i="12"/>
  <c r="M196" i="12"/>
  <c r="N196" i="12"/>
  <c r="O196" i="12"/>
  <c r="M195" i="12"/>
  <c r="N195" i="12"/>
  <c r="O195" i="12"/>
  <c r="M194" i="12"/>
  <c r="N194" i="12"/>
  <c r="O194" i="12"/>
  <c r="M193" i="12"/>
  <c r="N193" i="12"/>
  <c r="O193" i="12"/>
  <c r="M192" i="12"/>
  <c r="N192" i="12"/>
  <c r="O192" i="12"/>
  <c r="M191" i="12"/>
  <c r="N191" i="12"/>
  <c r="O191" i="12"/>
  <c r="M190" i="12"/>
  <c r="N190" i="12"/>
  <c r="O190" i="12"/>
  <c r="M189" i="12"/>
  <c r="N189" i="12"/>
  <c r="O189" i="12"/>
  <c r="M188" i="12"/>
  <c r="N188" i="12"/>
  <c r="O188" i="12"/>
  <c r="M187" i="12"/>
  <c r="N187" i="12"/>
  <c r="O187" i="12"/>
  <c r="M186" i="12"/>
  <c r="N186" i="12"/>
  <c r="O186" i="12"/>
  <c r="M185" i="12"/>
  <c r="N185" i="12"/>
  <c r="O185" i="12"/>
  <c r="M184" i="12"/>
  <c r="N184" i="12"/>
  <c r="O184" i="12"/>
  <c r="M183" i="12"/>
  <c r="N183" i="12"/>
  <c r="O183" i="12"/>
  <c r="M182" i="12"/>
  <c r="N182" i="12"/>
  <c r="O182" i="12"/>
  <c r="M181" i="12"/>
  <c r="N181" i="12"/>
  <c r="O181" i="12"/>
  <c r="M180" i="12"/>
  <c r="N180" i="12"/>
  <c r="O180" i="12"/>
  <c r="M179" i="12"/>
  <c r="N179" i="12"/>
  <c r="O179" i="12"/>
  <c r="M178" i="12"/>
  <c r="N178" i="12"/>
  <c r="O178" i="12"/>
  <c r="M177" i="12"/>
  <c r="N177" i="12"/>
  <c r="O177" i="12"/>
  <c r="M176" i="12"/>
  <c r="N176" i="12"/>
  <c r="O176" i="12"/>
  <c r="M175" i="12"/>
  <c r="N175" i="12"/>
  <c r="O175" i="12"/>
  <c r="M174" i="12"/>
  <c r="N174" i="12"/>
  <c r="O174" i="12"/>
  <c r="M173" i="12"/>
  <c r="N173" i="12"/>
  <c r="O173" i="12"/>
  <c r="M172" i="12"/>
  <c r="N172" i="12"/>
  <c r="O172" i="12"/>
  <c r="M171" i="12"/>
  <c r="N171" i="12"/>
  <c r="O171" i="12"/>
  <c r="M170" i="12"/>
  <c r="N170" i="12"/>
  <c r="O170" i="12"/>
  <c r="M169" i="12"/>
  <c r="N169" i="12"/>
  <c r="O169" i="12"/>
  <c r="M168" i="12"/>
  <c r="N168" i="12"/>
  <c r="O168" i="12"/>
  <c r="M167" i="12"/>
  <c r="N167" i="12"/>
  <c r="O167" i="12"/>
  <c r="M166" i="12"/>
  <c r="N166" i="12"/>
  <c r="O166" i="12"/>
  <c r="M165" i="12"/>
  <c r="N165" i="12"/>
  <c r="O165" i="12"/>
  <c r="M164" i="12"/>
  <c r="N164" i="12"/>
  <c r="O164" i="12"/>
  <c r="M163" i="12"/>
  <c r="N163" i="12"/>
  <c r="O163" i="12"/>
  <c r="M162" i="12"/>
  <c r="N162" i="12"/>
  <c r="O162" i="12"/>
  <c r="M161" i="12"/>
  <c r="N161" i="12"/>
  <c r="O161" i="12"/>
  <c r="M160" i="12"/>
  <c r="N160" i="12"/>
  <c r="O160" i="12"/>
  <c r="M159" i="12"/>
  <c r="N159" i="12"/>
  <c r="O159" i="12"/>
  <c r="M158" i="12"/>
  <c r="N158" i="12"/>
  <c r="O158" i="12"/>
  <c r="M157" i="12"/>
  <c r="N157" i="12"/>
  <c r="O157" i="12"/>
  <c r="M156" i="12"/>
  <c r="N156" i="12"/>
  <c r="O156" i="12"/>
  <c r="M155" i="12"/>
  <c r="N155" i="12"/>
  <c r="O155" i="12"/>
  <c r="M154" i="12"/>
  <c r="N154" i="12"/>
  <c r="O154" i="12"/>
  <c r="M153" i="12"/>
  <c r="N153" i="12"/>
  <c r="O153" i="12"/>
  <c r="M152" i="12"/>
  <c r="N152" i="12"/>
  <c r="O152" i="12"/>
  <c r="M151" i="12"/>
  <c r="N151" i="12"/>
  <c r="O151" i="12"/>
  <c r="M150" i="12"/>
  <c r="N150" i="12"/>
  <c r="O150" i="12"/>
  <c r="M149" i="12"/>
  <c r="N149" i="12"/>
  <c r="O149" i="12"/>
  <c r="M148" i="12"/>
  <c r="N148" i="12"/>
  <c r="O148" i="12"/>
  <c r="M147" i="12"/>
  <c r="N147" i="12"/>
  <c r="O147" i="12"/>
  <c r="M146" i="12"/>
  <c r="N146" i="12"/>
  <c r="O146" i="12"/>
  <c r="M145" i="12"/>
  <c r="N145" i="12"/>
  <c r="O145" i="12"/>
  <c r="M144" i="12"/>
  <c r="N144" i="12"/>
  <c r="O144" i="12"/>
  <c r="M143" i="12"/>
  <c r="N143" i="12"/>
  <c r="O143" i="12"/>
  <c r="M142" i="12"/>
  <c r="N142" i="12"/>
  <c r="O142" i="12"/>
  <c r="M141" i="12"/>
  <c r="N141" i="12"/>
  <c r="O141" i="12"/>
  <c r="M140" i="12"/>
  <c r="N140" i="12"/>
  <c r="O140" i="12"/>
  <c r="M139" i="12"/>
  <c r="N139" i="12"/>
  <c r="O139" i="12"/>
  <c r="M138" i="12"/>
  <c r="N138" i="12"/>
  <c r="O138" i="12"/>
  <c r="M137" i="12"/>
  <c r="N137" i="12"/>
  <c r="O137" i="12"/>
  <c r="M136" i="12"/>
  <c r="N136" i="12"/>
  <c r="O136" i="12"/>
  <c r="M135" i="12"/>
  <c r="N135" i="12"/>
  <c r="O135" i="12"/>
  <c r="M134" i="12"/>
  <c r="N134" i="12"/>
  <c r="O134" i="12"/>
  <c r="M133" i="12"/>
  <c r="N133" i="12"/>
  <c r="O133" i="12"/>
  <c r="M132" i="12"/>
  <c r="N132" i="12"/>
  <c r="O132" i="12"/>
  <c r="M131" i="12"/>
  <c r="N131" i="12"/>
  <c r="O131" i="12"/>
  <c r="M130" i="12"/>
  <c r="N130" i="12"/>
  <c r="O130" i="12"/>
  <c r="M129" i="12"/>
  <c r="N129" i="12"/>
  <c r="O129" i="12"/>
  <c r="M128" i="12"/>
  <c r="N128" i="12"/>
  <c r="O128" i="12"/>
  <c r="M127" i="12"/>
  <c r="N127" i="12"/>
  <c r="O127" i="12"/>
  <c r="M126" i="12"/>
  <c r="N126" i="12"/>
  <c r="O126" i="12"/>
  <c r="M125" i="12"/>
  <c r="N125" i="12"/>
  <c r="O125" i="12"/>
  <c r="M124" i="12"/>
  <c r="N124" i="12"/>
  <c r="O124" i="12"/>
  <c r="M123" i="12"/>
  <c r="N123" i="12"/>
  <c r="O123" i="12"/>
  <c r="M122" i="12"/>
  <c r="N122" i="12"/>
  <c r="O122" i="12"/>
  <c r="M121" i="12"/>
  <c r="N121" i="12"/>
  <c r="O121" i="12"/>
  <c r="M120" i="12"/>
  <c r="N120" i="12"/>
  <c r="O120" i="12"/>
  <c r="M119" i="12"/>
  <c r="N119" i="12"/>
  <c r="O119" i="12"/>
  <c r="M118" i="12"/>
  <c r="N118" i="12"/>
  <c r="O118" i="12"/>
  <c r="M117" i="12"/>
  <c r="N117" i="12"/>
  <c r="O117" i="12"/>
  <c r="M116" i="12"/>
  <c r="N116" i="12"/>
  <c r="O116" i="12"/>
  <c r="R116" i="12"/>
  <c r="S116" i="12"/>
  <c r="M115" i="12"/>
  <c r="N115" i="12"/>
  <c r="O115" i="12"/>
  <c r="R115" i="12"/>
  <c r="S115" i="12"/>
  <c r="M114" i="12"/>
  <c r="N114" i="12"/>
  <c r="O114" i="12"/>
  <c r="R114" i="12"/>
  <c r="S114" i="12"/>
  <c r="M113" i="12"/>
  <c r="N113" i="12"/>
  <c r="O113" i="12"/>
  <c r="R113" i="12"/>
  <c r="S113" i="12"/>
  <c r="M112" i="12"/>
  <c r="N112" i="12"/>
  <c r="O112" i="12"/>
  <c r="R112" i="12"/>
  <c r="S112" i="12"/>
  <c r="M111" i="12"/>
  <c r="N111" i="12"/>
  <c r="O111" i="12"/>
  <c r="R111" i="12"/>
  <c r="S111" i="12"/>
  <c r="M110" i="12"/>
  <c r="N110" i="12"/>
  <c r="O110" i="12"/>
  <c r="R110" i="12"/>
  <c r="S110" i="12"/>
  <c r="M109" i="12"/>
  <c r="N109" i="12"/>
  <c r="O109" i="12"/>
  <c r="R109" i="12"/>
  <c r="S109" i="12"/>
  <c r="M108" i="12"/>
  <c r="N108" i="12"/>
  <c r="O108" i="12"/>
  <c r="R108" i="12"/>
  <c r="S108" i="12"/>
  <c r="M107" i="12"/>
  <c r="N107" i="12"/>
  <c r="O107" i="12"/>
  <c r="R107" i="12"/>
  <c r="S107" i="12"/>
  <c r="M106" i="12"/>
  <c r="N106" i="12"/>
  <c r="O106" i="12"/>
  <c r="R106" i="12"/>
  <c r="S106" i="12"/>
  <c r="M105" i="12"/>
  <c r="N105" i="12"/>
  <c r="O105" i="12"/>
  <c r="R105" i="12"/>
  <c r="S105" i="12"/>
  <c r="M104" i="12"/>
  <c r="N104" i="12"/>
  <c r="O104" i="12"/>
  <c r="R104" i="12"/>
  <c r="S104" i="12"/>
  <c r="M103" i="12"/>
  <c r="N103" i="12"/>
  <c r="O103" i="12"/>
  <c r="R103" i="12"/>
  <c r="S103" i="12"/>
  <c r="M102" i="12"/>
  <c r="N102" i="12"/>
  <c r="O102" i="12"/>
  <c r="R102" i="12"/>
  <c r="S102" i="12"/>
  <c r="M101" i="12"/>
  <c r="N101" i="12"/>
  <c r="O101" i="12"/>
  <c r="R101" i="12"/>
  <c r="S101" i="12"/>
  <c r="M100" i="12"/>
  <c r="N100" i="12"/>
  <c r="O100" i="12"/>
  <c r="R100" i="12"/>
  <c r="S100" i="12"/>
  <c r="M99" i="12"/>
  <c r="N99" i="12"/>
  <c r="O99" i="12"/>
  <c r="R99" i="12"/>
  <c r="S99" i="12"/>
  <c r="M98" i="12"/>
  <c r="N98" i="12"/>
  <c r="O98" i="12"/>
  <c r="R98" i="12"/>
  <c r="S98" i="12"/>
  <c r="M97" i="12"/>
  <c r="N97" i="12"/>
  <c r="O97" i="12"/>
  <c r="R97" i="12"/>
  <c r="S97" i="12"/>
  <c r="M96" i="12"/>
  <c r="N96" i="12"/>
  <c r="O96" i="12"/>
  <c r="R96" i="12"/>
  <c r="S96" i="12"/>
  <c r="M95" i="12"/>
  <c r="N95" i="12"/>
  <c r="O95" i="12"/>
  <c r="R95" i="12"/>
  <c r="S95" i="12"/>
  <c r="M94" i="12"/>
  <c r="N94" i="12"/>
  <c r="O94" i="12"/>
  <c r="R94" i="12"/>
  <c r="S94" i="12"/>
  <c r="M93" i="12"/>
  <c r="N93" i="12"/>
  <c r="O93" i="12"/>
  <c r="R93" i="12"/>
  <c r="S93" i="12"/>
  <c r="M92" i="12"/>
  <c r="N92" i="12"/>
  <c r="O92" i="12"/>
  <c r="R92" i="12"/>
  <c r="S92" i="12"/>
  <c r="M91" i="12"/>
  <c r="N91" i="12"/>
  <c r="O91" i="12"/>
  <c r="R91" i="12"/>
  <c r="S91" i="12"/>
  <c r="M90" i="12"/>
  <c r="N90" i="12"/>
  <c r="O90" i="12"/>
  <c r="R90" i="12"/>
  <c r="S90" i="12"/>
  <c r="M89" i="12"/>
  <c r="N89" i="12"/>
  <c r="O89" i="12"/>
  <c r="R89" i="12"/>
  <c r="S89" i="12"/>
  <c r="M88" i="12"/>
  <c r="N88" i="12"/>
  <c r="O88" i="12"/>
  <c r="R88" i="12"/>
  <c r="S88" i="12"/>
  <c r="M87" i="12"/>
  <c r="N87" i="12"/>
  <c r="O87" i="12"/>
  <c r="R87" i="12"/>
  <c r="S87" i="12"/>
  <c r="M86" i="12"/>
  <c r="N86" i="12"/>
  <c r="O86" i="12"/>
  <c r="R86" i="12"/>
  <c r="S86" i="12"/>
  <c r="M85" i="12"/>
  <c r="N85" i="12"/>
  <c r="O85" i="12"/>
  <c r="R85" i="12"/>
  <c r="S85" i="12"/>
  <c r="M84" i="12"/>
  <c r="N84" i="12"/>
  <c r="O84" i="12"/>
  <c r="R84" i="12"/>
  <c r="S84" i="12"/>
  <c r="M83" i="12"/>
  <c r="N83" i="12"/>
  <c r="O83" i="12"/>
  <c r="R83" i="12"/>
  <c r="S83" i="12"/>
  <c r="M82" i="12"/>
  <c r="N82" i="12"/>
  <c r="O82" i="12"/>
  <c r="R82" i="12"/>
  <c r="S82" i="12"/>
  <c r="M81" i="12"/>
  <c r="N81" i="12"/>
  <c r="O81" i="12"/>
  <c r="R81" i="12"/>
  <c r="S81" i="12"/>
  <c r="M80" i="12"/>
  <c r="N80" i="12"/>
  <c r="O80" i="12"/>
  <c r="R80" i="12"/>
  <c r="S80" i="12"/>
  <c r="M79" i="12"/>
  <c r="N79" i="12"/>
  <c r="O79" i="12"/>
  <c r="R79" i="12"/>
  <c r="S79" i="12"/>
  <c r="M78" i="12"/>
  <c r="N78" i="12"/>
  <c r="O78" i="12"/>
  <c r="R78" i="12"/>
  <c r="S78" i="12"/>
  <c r="M61" i="12"/>
  <c r="N61" i="12"/>
  <c r="O61" i="12"/>
  <c r="R61" i="12"/>
  <c r="S61" i="12"/>
  <c r="M50" i="12"/>
  <c r="N50" i="12"/>
  <c r="O50" i="12"/>
  <c r="R50" i="12"/>
  <c r="S50" i="12"/>
  <c r="M56" i="12"/>
  <c r="N56" i="12"/>
  <c r="O56" i="12"/>
  <c r="R56" i="12"/>
  <c r="S56" i="12"/>
  <c r="M20" i="12"/>
  <c r="N20" i="12"/>
  <c r="O20" i="12"/>
  <c r="R20" i="12"/>
  <c r="S20" i="12"/>
  <c r="M31" i="12"/>
  <c r="N31" i="12"/>
  <c r="O31" i="12"/>
  <c r="R31" i="12"/>
  <c r="S31" i="12"/>
  <c r="M41" i="12"/>
  <c r="N41" i="12"/>
  <c r="O41" i="12"/>
  <c r="R41" i="12"/>
  <c r="S41" i="12"/>
  <c r="M43" i="12"/>
  <c r="N43" i="12"/>
  <c r="O43" i="12"/>
  <c r="R43" i="12"/>
  <c r="S43" i="12"/>
  <c r="M34" i="12"/>
  <c r="N34" i="12"/>
  <c r="O34" i="12"/>
  <c r="R34" i="12"/>
  <c r="S34" i="12"/>
  <c r="M17" i="12"/>
  <c r="N17" i="12"/>
  <c r="O17" i="12"/>
  <c r="R17" i="12"/>
  <c r="S17" i="12"/>
  <c r="M66" i="12"/>
  <c r="N66" i="12"/>
  <c r="O66" i="12"/>
  <c r="R66" i="12"/>
  <c r="S66" i="12"/>
  <c r="M51" i="12"/>
  <c r="N51" i="12"/>
  <c r="O51" i="12"/>
  <c r="R51" i="12"/>
  <c r="S51" i="12"/>
  <c r="M28" i="12"/>
  <c r="N28" i="12"/>
  <c r="O28" i="12"/>
  <c r="R28" i="12"/>
  <c r="S28" i="12"/>
  <c r="M33" i="12"/>
  <c r="N33" i="12"/>
  <c r="O33" i="12"/>
  <c r="R33" i="12"/>
  <c r="S33" i="12"/>
  <c r="M73" i="12"/>
  <c r="N73" i="12"/>
  <c r="O73" i="12"/>
  <c r="R73" i="12"/>
  <c r="S73" i="12"/>
  <c r="M35" i="12"/>
  <c r="N35" i="12"/>
  <c r="O35" i="12"/>
  <c r="R35" i="12"/>
  <c r="S35" i="12"/>
  <c r="M75" i="12"/>
  <c r="N75" i="12"/>
  <c r="O75" i="12"/>
  <c r="R75" i="12"/>
  <c r="S75" i="12"/>
  <c r="M32" i="12"/>
  <c r="N32" i="12"/>
  <c r="O32" i="12"/>
  <c r="R32" i="12"/>
  <c r="S32" i="12"/>
  <c r="M25" i="12"/>
  <c r="N25" i="12"/>
  <c r="O25" i="12"/>
  <c r="R25" i="12"/>
  <c r="S25" i="12"/>
  <c r="M49" i="12"/>
  <c r="N49" i="12"/>
  <c r="O49" i="12"/>
  <c r="R49" i="12"/>
  <c r="S49" i="12"/>
  <c r="M12" i="12"/>
  <c r="N12" i="12"/>
  <c r="O12" i="12"/>
  <c r="R12" i="12"/>
  <c r="S12" i="12"/>
  <c r="M48" i="12"/>
  <c r="N48" i="12"/>
  <c r="O48" i="12"/>
  <c r="R48" i="12"/>
  <c r="S48" i="12"/>
  <c r="M30" i="12"/>
  <c r="N30" i="12"/>
  <c r="O30" i="12"/>
  <c r="R30" i="12"/>
  <c r="S30" i="12"/>
  <c r="M71" i="12"/>
  <c r="N71" i="12"/>
  <c r="O71" i="12"/>
  <c r="R71" i="12"/>
  <c r="S71" i="12"/>
  <c r="M65" i="12"/>
  <c r="N65" i="12"/>
  <c r="O65" i="12"/>
  <c r="R65" i="12"/>
  <c r="S65" i="12"/>
  <c r="M74" i="12"/>
  <c r="N74" i="12"/>
  <c r="O74" i="12"/>
  <c r="R74" i="12"/>
  <c r="S74" i="12"/>
  <c r="M21" i="12"/>
  <c r="N21" i="12"/>
  <c r="O21" i="12"/>
  <c r="R21" i="12"/>
  <c r="S21" i="12"/>
  <c r="M10" i="12"/>
  <c r="N10" i="12"/>
  <c r="O10" i="12"/>
  <c r="R10" i="12"/>
  <c r="S10" i="12"/>
  <c r="M46" i="12"/>
  <c r="N46" i="12"/>
  <c r="O46" i="12"/>
  <c r="R46" i="12"/>
  <c r="S46" i="12"/>
  <c r="M36" i="12"/>
  <c r="N36" i="12"/>
  <c r="O36" i="12"/>
  <c r="R36" i="12"/>
  <c r="S36" i="12"/>
  <c r="M9" i="12"/>
  <c r="N9" i="12"/>
  <c r="O9" i="12"/>
  <c r="R9" i="12"/>
  <c r="S9" i="12"/>
  <c r="M64" i="12"/>
  <c r="N64" i="12"/>
  <c r="O64" i="12"/>
  <c r="R64" i="12"/>
  <c r="S64" i="12"/>
  <c r="M13" i="12"/>
  <c r="N13" i="12"/>
  <c r="O13" i="12"/>
  <c r="R13" i="12"/>
  <c r="S13" i="12"/>
  <c r="M47" i="12"/>
  <c r="N47" i="12"/>
  <c r="O47" i="12"/>
  <c r="R47" i="12"/>
  <c r="S47" i="12"/>
  <c r="M44" i="12"/>
  <c r="N44" i="12"/>
  <c r="O44" i="12"/>
  <c r="R44" i="12"/>
  <c r="S44" i="12"/>
  <c r="M55" i="12"/>
  <c r="N55" i="12"/>
  <c r="O55" i="12"/>
  <c r="R55" i="12"/>
  <c r="S55" i="12"/>
  <c r="M24" i="12"/>
  <c r="N24" i="12"/>
  <c r="O24" i="12"/>
  <c r="R24" i="12"/>
  <c r="S24" i="12"/>
  <c r="M22" i="12"/>
  <c r="N22" i="12"/>
  <c r="O22" i="12"/>
  <c r="R22" i="12"/>
  <c r="S22" i="12"/>
  <c r="M39" i="12"/>
  <c r="N39" i="12"/>
  <c r="O39" i="12"/>
  <c r="R39" i="12"/>
  <c r="S39" i="12"/>
  <c r="M38" i="12"/>
  <c r="N38" i="12"/>
  <c r="O38" i="12"/>
  <c r="R38" i="12"/>
  <c r="S38" i="12"/>
  <c r="M45" i="12"/>
  <c r="N45" i="12"/>
  <c r="O45" i="12"/>
  <c r="R45" i="12"/>
  <c r="S45" i="12"/>
  <c r="M11" i="12"/>
  <c r="N11" i="12"/>
  <c r="O11" i="12"/>
  <c r="R11" i="12"/>
  <c r="S11" i="12"/>
  <c r="M70" i="12"/>
  <c r="N70" i="12"/>
  <c r="O70" i="12"/>
  <c r="R70" i="12"/>
  <c r="S70" i="12"/>
  <c r="M42" i="12"/>
  <c r="N42" i="12"/>
  <c r="O42" i="12"/>
  <c r="R42" i="12"/>
  <c r="S42" i="12"/>
  <c r="M37" i="12"/>
  <c r="N37" i="12"/>
  <c r="O37" i="12"/>
  <c r="R37" i="12"/>
  <c r="S37" i="12"/>
  <c r="M77" i="12"/>
  <c r="N77" i="12"/>
  <c r="O77" i="12"/>
  <c r="R77" i="12"/>
  <c r="S77" i="12"/>
  <c r="M15" i="12"/>
  <c r="N15" i="12"/>
  <c r="O15" i="12"/>
  <c r="R15" i="12"/>
  <c r="S15" i="12"/>
  <c r="M76" i="12"/>
  <c r="N76" i="12"/>
  <c r="O76" i="12"/>
  <c r="R76" i="12"/>
  <c r="S76" i="12"/>
  <c r="M59" i="12"/>
  <c r="N59" i="12"/>
  <c r="O59" i="12"/>
  <c r="R59" i="12"/>
  <c r="S59" i="12"/>
  <c r="M16" i="12"/>
  <c r="N16" i="12"/>
  <c r="O16" i="12"/>
  <c r="R16" i="12"/>
  <c r="S16" i="12"/>
  <c r="M52" i="12"/>
  <c r="N52" i="12"/>
  <c r="O52" i="12"/>
  <c r="R52" i="12"/>
  <c r="S52" i="12"/>
  <c r="M69" i="12"/>
  <c r="N69" i="12"/>
  <c r="O69" i="12"/>
  <c r="R69" i="12"/>
  <c r="S69" i="12"/>
  <c r="M58" i="12"/>
  <c r="N58" i="12"/>
  <c r="O58" i="12"/>
  <c r="R58" i="12"/>
  <c r="S58" i="12"/>
  <c r="M62" i="12"/>
  <c r="N62" i="12"/>
  <c r="O62" i="12"/>
  <c r="R62" i="12"/>
  <c r="S62" i="12"/>
  <c r="M63" i="12"/>
  <c r="N63" i="12"/>
  <c r="O63" i="12"/>
  <c r="R63" i="12"/>
  <c r="S63" i="12"/>
  <c r="M19" i="12"/>
  <c r="N19" i="12"/>
  <c r="O19" i="12"/>
  <c r="R19" i="12"/>
  <c r="S19" i="12"/>
  <c r="M27" i="12"/>
  <c r="N27" i="12"/>
  <c r="O27" i="12"/>
  <c r="R27" i="12"/>
  <c r="S27" i="12"/>
  <c r="M26" i="12"/>
  <c r="N26" i="12"/>
  <c r="O26" i="12"/>
  <c r="R26" i="12"/>
  <c r="S26" i="12"/>
  <c r="M68" i="12"/>
  <c r="N68" i="12"/>
  <c r="O68" i="12"/>
  <c r="R68" i="12"/>
  <c r="S68" i="12"/>
  <c r="M23" i="12"/>
  <c r="N23" i="12"/>
  <c r="O23" i="12"/>
  <c r="R23" i="12"/>
  <c r="S23" i="12"/>
  <c r="M72" i="12"/>
  <c r="N72" i="12"/>
  <c r="O72" i="12"/>
  <c r="R72" i="12"/>
  <c r="S72" i="12"/>
  <c r="M29" i="12"/>
  <c r="N29" i="12"/>
  <c r="O29" i="12"/>
  <c r="R29" i="12"/>
  <c r="S29" i="12"/>
  <c r="M67" i="12"/>
  <c r="N67" i="12"/>
  <c r="O67" i="12"/>
  <c r="R67" i="12"/>
  <c r="S67" i="12"/>
  <c r="M18" i="12"/>
  <c r="N18" i="12"/>
  <c r="O18" i="12"/>
  <c r="R18" i="12"/>
  <c r="S18" i="12"/>
  <c r="M14" i="12"/>
  <c r="N14" i="12"/>
  <c r="O14" i="12"/>
  <c r="R14" i="12"/>
  <c r="S14" i="12"/>
  <c r="M54" i="12"/>
  <c r="N54" i="12"/>
  <c r="O54" i="12"/>
  <c r="R54" i="12"/>
  <c r="S54" i="12"/>
  <c r="M53" i="12"/>
  <c r="N53" i="12"/>
  <c r="O53" i="12"/>
  <c r="R53" i="12"/>
  <c r="S53" i="12"/>
  <c r="M60" i="12"/>
  <c r="N60" i="12"/>
  <c r="O60" i="12"/>
  <c r="R60" i="12"/>
  <c r="S60" i="12"/>
  <c r="M40" i="12"/>
  <c r="N40" i="12"/>
  <c r="O40" i="12"/>
  <c r="R40" i="12"/>
  <c r="S40" i="12"/>
  <c r="M57" i="12"/>
  <c r="N57" i="12"/>
  <c r="O57" i="12"/>
  <c r="R57" i="12"/>
  <c r="S57" i="12"/>
  <c r="T9" i="13"/>
  <c r="Y9" i="13"/>
  <c r="T12" i="13"/>
  <c r="Y12" i="13"/>
  <c r="T10" i="13"/>
  <c r="Y10" i="13"/>
  <c r="T85" i="18"/>
  <c r="T52" i="18"/>
  <c r="T131" i="18"/>
  <c r="Y131" i="18"/>
  <c r="T62" i="18"/>
  <c r="T41" i="18"/>
  <c r="T120" i="18"/>
  <c r="T79" i="18"/>
  <c r="Y79" i="18"/>
  <c r="Y83" i="18"/>
  <c r="T58" i="18"/>
  <c r="Y58" i="18"/>
  <c r="T13" i="18"/>
  <c r="T107" i="18"/>
  <c r="Y107" i="18"/>
  <c r="T130" i="18"/>
  <c r="Y130" i="18"/>
  <c r="T94" i="18"/>
  <c r="Y94" i="18"/>
  <c r="T90" i="18"/>
  <c r="Y90" i="18"/>
  <c r="T86" i="18"/>
  <c r="Y86" i="18"/>
  <c r="Y71" i="18"/>
  <c r="T9" i="18"/>
  <c r="T20" i="18"/>
  <c r="Y20" i="18"/>
  <c r="T68" i="18"/>
  <c r="Y68" i="18"/>
  <c r="T119" i="18"/>
  <c r="Y119" i="18"/>
  <c r="T109" i="18"/>
  <c r="Y109" i="18"/>
  <c r="T87" i="18"/>
  <c r="Y87" i="18"/>
  <c r="T67" i="18"/>
  <c r="Y67" i="18"/>
  <c r="T57" i="18"/>
  <c r="Y57" i="18"/>
  <c r="Y36" i="18"/>
  <c r="Y63" i="18"/>
  <c r="T91" i="18"/>
  <c r="Y91" i="18"/>
  <c r="T31" i="13"/>
  <c r="Y31" i="13"/>
  <c r="T84" i="18"/>
  <c r="Y84" i="18"/>
  <c r="T72" i="18"/>
  <c r="Y72" i="18"/>
  <c r="T28" i="18"/>
  <c r="Y28" i="18"/>
  <c r="T15" i="18"/>
  <c r="T101" i="18"/>
  <c r="T78" i="18"/>
  <c r="Y78" i="18"/>
  <c r="Y122" i="18"/>
  <c r="Y115" i="18"/>
  <c r="Y102" i="18"/>
  <c r="Y129" i="18"/>
  <c r="T124" i="18"/>
  <c r="Y124" i="18"/>
  <c r="T70" i="18"/>
  <c r="Y70" i="18"/>
  <c r="T105" i="18"/>
  <c r="Y105" i="18"/>
  <c r="T99" i="18"/>
  <c r="Y99" i="18"/>
  <c r="T92" i="18"/>
  <c r="Y92" i="18"/>
  <c r="T32" i="18"/>
  <c r="T53" i="18"/>
  <c r="Y53" i="18"/>
  <c r="T54" i="18"/>
  <c r="Y54" i="18"/>
  <c r="T111" i="18"/>
  <c r="Y111" i="18"/>
  <c r="T16" i="18"/>
  <c r="Y16" i="18"/>
  <c r="Y41" i="18"/>
  <c r="T93" i="18"/>
  <c r="Y93" i="18"/>
  <c r="T38" i="18"/>
  <c r="Y38" i="18"/>
  <c r="Y13" i="18"/>
  <c r="T74" i="18"/>
  <c r="Y74" i="18"/>
  <c r="Y27" i="18"/>
  <c r="T127" i="18"/>
  <c r="Y127" i="18"/>
  <c r="T60" i="18"/>
  <c r="Y60" i="18"/>
  <c r="T126" i="18"/>
  <c r="T95" i="18"/>
  <c r="Y95" i="18"/>
  <c r="T88" i="18"/>
  <c r="Y88" i="18"/>
  <c r="Y9" i="18"/>
  <c r="Y45" i="18"/>
  <c r="Y32" i="18"/>
  <c r="Y15" i="18"/>
  <c r="Y120" i="18"/>
  <c r="T114" i="18"/>
  <c r="Y114" i="18"/>
  <c r="T76" i="18"/>
  <c r="Y76" i="18"/>
  <c r="T106" i="18"/>
  <c r="Y106" i="18"/>
  <c r="T97" i="18"/>
  <c r="T39" i="18"/>
  <c r="Y39" i="18"/>
  <c r="T14" i="18"/>
  <c r="Y14" i="18"/>
  <c r="T125" i="18"/>
  <c r="Y125" i="18"/>
  <c r="Y101" i="18"/>
  <c r="T46" i="18"/>
  <c r="Y46" i="18"/>
  <c r="Y21" i="18"/>
  <c r="T75" i="18"/>
  <c r="Y75" i="18"/>
  <c r="T59" i="18"/>
  <c r="Y59" i="18"/>
  <c r="T11" i="18"/>
  <c r="Y11" i="18"/>
  <c r="T29" i="18"/>
  <c r="Y29" i="18"/>
  <c r="Y62" i="18"/>
  <c r="T23" i="18"/>
  <c r="Y23" i="18"/>
  <c r="T19" i="18"/>
  <c r="Y19" i="18"/>
  <c r="T123" i="18"/>
  <c r="Y123" i="18"/>
  <c r="T118" i="18"/>
  <c r="Y118" i="18"/>
  <c r="T117" i="18"/>
  <c r="Y117" i="18"/>
  <c r="T104" i="18"/>
  <c r="Y104" i="18"/>
  <c r="T128" i="18"/>
  <c r="Y128" i="18"/>
  <c r="Y52" i="18"/>
  <c r="T49" i="18"/>
  <c r="Y49" i="18"/>
  <c r="Y110" i="18"/>
  <c r="T100" i="18"/>
  <c r="Y100" i="18"/>
  <c r="T82" i="18"/>
  <c r="Y82" i="18"/>
  <c r="T66" i="18"/>
  <c r="Y66" i="18"/>
  <c r="T61" i="18"/>
  <c r="Y61" i="18"/>
  <c r="T22" i="18"/>
  <c r="Y22" i="18"/>
  <c r="T81" i="18"/>
  <c r="Y81" i="18"/>
  <c r="T113" i="18"/>
  <c r="Y113" i="18"/>
  <c r="T103" i="18"/>
  <c r="Y103" i="18"/>
  <c r="T30" i="13"/>
  <c r="Y30" i="13"/>
  <c r="T37" i="18"/>
  <c r="Y37" i="18"/>
  <c r="T44" i="18"/>
  <c r="Y44" i="18"/>
  <c r="T12" i="18"/>
  <c r="Y12" i="18"/>
  <c r="T30" i="18"/>
  <c r="Y30" i="18"/>
  <c r="T18" i="18"/>
  <c r="Y18" i="18"/>
  <c r="T112" i="18"/>
  <c r="Y112" i="18"/>
  <c r="T108" i="18"/>
  <c r="Y108" i="18"/>
  <c r="T89" i="18"/>
  <c r="Y89" i="18"/>
  <c r="T73" i="18"/>
  <c r="Y73" i="18"/>
  <c r="T55" i="18"/>
  <c r="Y55" i="18"/>
  <c r="Y121" i="18"/>
  <c r="T98" i="18"/>
  <c r="Y98" i="18"/>
  <c r="T96" i="18"/>
  <c r="Y96" i="18"/>
  <c r="T69" i="18"/>
  <c r="Y69" i="18"/>
  <c r="T26" i="18"/>
  <c r="Y26" i="18"/>
  <c r="T65" i="18"/>
  <c r="Y65" i="18"/>
  <c r="T47" i="18"/>
  <c r="Y47" i="18"/>
  <c r="T40" i="18"/>
  <c r="Y40" i="18"/>
  <c r="T25" i="18"/>
  <c r="Y25" i="18"/>
  <c r="T116" i="18"/>
  <c r="Y116" i="18"/>
  <c r="T77" i="18"/>
  <c r="Y77" i="18"/>
  <c r="S30" i="16"/>
  <c r="W30" i="16"/>
  <c r="W65" i="16"/>
  <c r="W80" i="16"/>
  <c r="W108" i="16"/>
  <c r="Y126" i="18"/>
  <c r="Y97" i="18"/>
  <c r="S21" i="16"/>
  <c r="W21" i="16"/>
  <c r="W33" i="16"/>
  <c r="W40" i="16"/>
  <c r="S46" i="16"/>
  <c r="W46" i="16"/>
  <c r="Y24" i="13"/>
  <c r="Y85" i="18"/>
  <c r="T32" i="13"/>
  <c r="Y32" i="13"/>
  <c r="S22" i="16"/>
  <c r="W22" i="16"/>
  <c r="W32" i="16"/>
  <c r="S38" i="16"/>
  <c r="W38" i="16"/>
</calcChain>
</file>

<file path=xl/sharedStrings.xml><?xml version="1.0" encoding="utf-8"?>
<sst xmlns="http://schemas.openxmlformats.org/spreadsheetml/2006/main" count="4275" uniqueCount="822">
  <si>
    <t>Rep</t>
  </si>
  <si>
    <t>Fin</t>
  </si>
  <si>
    <t>Oper</t>
  </si>
  <si>
    <t>Rep &amp; Fin</t>
  </si>
  <si>
    <t>Rep &amp; Oper</t>
  </si>
  <si>
    <t>Fin &amp; Oper</t>
  </si>
  <si>
    <t>Rep, Fin and Oper</t>
  </si>
  <si>
    <t>RiskType</t>
  </si>
  <si>
    <t>Reputation</t>
  </si>
  <si>
    <t>Financial</t>
  </si>
  <si>
    <t>Operational</t>
  </si>
  <si>
    <t>Reputation and Financial</t>
  </si>
  <si>
    <t>Reputation and Operational</t>
  </si>
  <si>
    <t>Financial and Operational</t>
  </si>
  <si>
    <t>Reputation, Financial and Operational</t>
  </si>
  <si>
    <t>Affects the ability to run SNS either for the number of scheduled hours or with a reduction in quality of user services (neutron flux, sample environment, detector coverage, etc.)</t>
  </si>
  <si>
    <t>Combination of Reputation and Financial</t>
  </si>
  <si>
    <t>Combination of Reputation and Operational</t>
  </si>
  <si>
    <t>Combination of Financial and Operational</t>
  </si>
  <si>
    <t>Combination of All Three</t>
  </si>
  <si>
    <t>RiskOwner</t>
  </si>
  <si>
    <t>Langan</t>
  </si>
  <si>
    <t>Tennant</t>
  </si>
  <si>
    <t>Schrof</t>
  </si>
  <si>
    <t>Vogel</t>
  </si>
  <si>
    <t>Jones</t>
  </si>
  <si>
    <t>Powers</t>
  </si>
  <si>
    <t>Abercrombie</t>
  </si>
  <si>
    <t>Ibberson</t>
  </si>
  <si>
    <t>Proffen</t>
  </si>
  <si>
    <t>Nagler</t>
  </si>
  <si>
    <t>Hickey</t>
  </si>
  <si>
    <t>Hebert</t>
  </si>
  <si>
    <t>Galambos</t>
  </si>
  <si>
    <t>Champion</t>
  </si>
  <si>
    <t>Baumgartner</t>
  </si>
  <si>
    <t>Kim</t>
  </si>
  <si>
    <t>Johns</t>
  </si>
  <si>
    <t>White</t>
  </si>
  <si>
    <t>Hartman</t>
  </si>
  <si>
    <t>McKenzie</t>
  </si>
  <si>
    <t>McLaughlin</t>
  </si>
  <si>
    <t>Rowland</t>
  </si>
  <si>
    <t>ALD</t>
  </si>
  <si>
    <t>Chief Scientist</t>
  </si>
  <si>
    <t>Scientific Program Office</t>
  </si>
  <si>
    <t>DOM</t>
  </si>
  <si>
    <t>ISD</t>
  </si>
  <si>
    <t>CEMD</t>
  </si>
  <si>
    <t>RAD</t>
  </si>
  <si>
    <t>QCMD</t>
  </si>
  <si>
    <t>RRD</t>
  </si>
  <si>
    <t>NDAVD</t>
  </si>
  <si>
    <t>BSMD</t>
  </si>
  <si>
    <t>FIN</t>
  </si>
  <si>
    <t>HR</t>
  </si>
  <si>
    <t>EERF</t>
  </si>
  <si>
    <t>MSO</t>
  </si>
  <si>
    <t>SCLS</t>
  </si>
  <si>
    <t>OPS</t>
  </si>
  <si>
    <t>CON</t>
  </si>
  <si>
    <t>IDAC</t>
  </si>
  <si>
    <t>FAC</t>
  </si>
  <si>
    <t>SITE</t>
  </si>
  <si>
    <t>ESHQ</t>
  </si>
  <si>
    <t>Group</t>
  </si>
  <si>
    <t>NScD</t>
  </si>
  <si>
    <t>APBIIS</t>
  </si>
  <si>
    <t>SNSINST</t>
  </si>
  <si>
    <t>HFIRINST</t>
  </si>
  <si>
    <t>SNSENG</t>
  </si>
  <si>
    <t>HFIRENG</t>
  </si>
  <si>
    <t>SE</t>
  </si>
  <si>
    <t>IPD</t>
  </si>
  <si>
    <t>SDEA</t>
  </si>
  <si>
    <t>CFQA</t>
  </si>
  <si>
    <t>PMOA</t>
  </si>
  <si>
    <t>ENENV</t>
  </si>
  <si>
    <t>BBS</t>
  </si>
  <si>
    <t>SDSM</t>
  </si>
  <si>
    <t>Electrical Engineering and RF</t>
  </si>
  <si>
    <t>Mechanical Systems and Operations</t>
  </si>
  <si>
    <t>Superconducting Linac Systems</t>
  </si>
  <si>
    <t>Operations</t>
  </si>
  <si>
    <t>Control Systems</t>
  </si>
  <si>
    <t>Instrument Data Acquisition and Control</t>
  </si>
  <si>
    <t>Facilities Management</t>
  </si>
  <si>
    <t>Site Services</t>
  </si>
  <si>
    <t>Environment, Safety, Health and Quality</t>
  </si>
  <si>
    <t>SNS Instrument Operations</t>
  </si>
  <si>
    <t>HFIR Instrument Operations</t>
  </si>
  <si>
    <t>SNS Instrument Engineering</t>
  </si>
  <si>
    <t>HFIR Instrument Engineering</t>
  </si>
  <si>
    <t>Sample Environment</t>
  </si>
  <si>
    <t>Energy and the Environment</t>
  </si>
  <si>
    <t>Biology and Biomedical Sciences</t>
  </si>
  <si>
    <t>Structure and Dynamics of Soft Matter</t>
  </si>
  <si>
    <t>ENGMAT</t>
  </si>
  <si>
    <t>Engineering Materials</t>
  </si>
  <si>
    <t>SPEC</t>
  </si>
  <si>
    <t>Spectroscopy</t>
  </si>
  <si>
    <t>Instrument Projects and Development</t>
  </si>
  <si>
    <t>Source Development and Engineering Analysis</t>
  </si>
  <si>
    <t>Compliance, Fabrication, and Quality Assurance</t>
  </si>
  <si>
    <t>Project Management and Operations Analysis</t>
  </si>
  <si>
    <t>TECHADV</t>
  </si>
  <si>
    <t>NDAV Technology Advancement (Matrix)</t>
  </si>
  <si>
    <t>SDA</t>
  </si>
  <si>
    <t>Scientific Data Analysis</t>
  </si>
  <si>
    <t>CAMM</t>
  </si>
  <si>
    <t>Center for Accelerating Materials Modeling</t>
  </si>
  <si>
    <t>TAX</t>
  </si>
  <si>
    <t>Triple-Axis Spectroscopy</t>
  </si>
  <si>
    <t>TFN</t>
  </si>
  <si>
    <t>Thin Films and Nanostructures</t>
  </si>
  <si>
    <t>SOM</t>
  </si>
  <si>
    <t>Structure of Matter</t>
  </si>
  <si>
    <t>TOF</t>
  </si>
  <si>
    <t>Time-of-Flight Spectroscopy</t>
  </si>
  <si>
    <t>SPSO</t>
  </si>
  <si>
    <t>USER</t>
  </si>
  <si>
    <t xml:space="preserve">User Program </t>
  </si>
  <si>
    <t>COMM</t>
  </si>
  <si>
    <t>Communications and Outreach</t>
  </si>
  <si>
    <t>STS</t>
  </si>
  <si>
    <t>Science and Technology Systems</t>
  </si>
  <si>
    <t>DCRM</t>
  </si>
  <si>
    <t>Document Control and Records Management (Deployed)</t>
  </si>
  <si>
    <t>PROC</t>
  </si>
  <si>
    <t>Procurement (Deployed)</t>
  </si>
  <si>
    <t>Accelerator Physics, Beam Instrumentation and Ion Source</t>
  </si>
  <si>
    <t>Directorate Office</t>
  </si>
  <si>
    <t>Instrument and Source Division</t>
  </si>
  <si>
    <t>Chemical and Engineering Materials Division</t>
  </si>
  <si>
    <t>Research Accelerator Division</t>
  </si>
  <si>
    <t>Quantum Condensed Matter Division</t>
  </si>
  <si>
    <t>Research Reactors Division</t>
  </si>
  <si>
    <t>Neutron Data Analysis and Visualization Division</t>
  </si>
  <si>
    <t>Biology and Soft Matter Division</t>
  </si>
  <si>
    <t>Scientific and Program Services Office</t>
  </si>
  <si>
    <t>DirDiv</t>
  </si>
  <si>
    <t>DIV</t>
  </si>
  <si>
    <t>Division Office</t>
  </si>
  <si>
    <t>Project</t>
  </si>
  <si>
    <t>Owning Group</t>
  </si>
  <si>
    <t>Project Identifier</t>
  </si>
  <si>
    <t>Project Lead</t>
  </si>
  <si>
    <t>Owning Division</t>
  </si>
  <si>
    <t>Project Type</t>
  </si>
  <si>
    <t>Scoring Rules for each Criterion:</t>
  </si>
  <si>
    <t>Criterion 1</t>
  </si>
  <si>
    <t>Criterion 2</t>
  </si>
  <si>
    <t>Criterion 3</t>
  </si>
  <si>
    <t>Criterion 4</t>
  </si>
  <si>
    <t>Criterion Scope:</t>
  </si>
  <si>
    <t>Weighting Factor:</t>
  </si>
  <si>
    <t>Score</t>
  </si>
  <si>
    <t>No criteria met</t>
  </si>
  <si>
    <t>One criterion met</t>
  </si>
  <si>
    <t>Two criteria met</t>
  </si>
  <si>
    <t>Three or more criteria met</t>
  </si>
  <si>
    <t>ProjectType</t>
  </si>
  <si>
    <t>AIP</t>
  </si>
  <si>
    <t>GPP</t>
  </si>
  <si>
    <t>IGPP</t>
  </si>
  <si>
    <t>OIP</t>
  </si>
  <si>
    <t>OIPsubtype</t>
  </si>
  <si>
    <t>Spare</t>
  </si>
  <si>
    <t>Supply Chain</t>
  </si>
  <si>
    <t>Obsolescence</t>
  </si>
  <si>
    <t>Low Cost Improvement</t>
  </si>
  <si>
    <t>Efficiency</t>
  </si>
  <si>
    <t>RAD Global Priorities</t>
  </si>
  <si>
    <t>Criterion:</t>
  </si>
  <si>
    <t>Performance against published schedule</t>
  </si>
  <si>
    <t>Operating power</t>
  </si>
  <si>
    <t>Capability</t>
  </si>
  <si>
    <t>External Drivers</t>
  </si>
  <si>
    <t>• operate at 1.4 MW                         • provide additional margin for 1.4 MW operation                                   • support progress toward 2 MW operation for FTS</t>
  </si>
  <si>
    <t xml:space="preserve">If none are true score 0; if one is true, score 3; if two are true, score 6; if three or more are true, score 9 </t>
  </si>
  <si>
    <t xml:space="preserve">If none are true score 0; if one is true, score 3; if two are true, score 6; if three are true, score 9 </t>
  </si>
  <si>
    <t>If not on list score 0; if out year consideration score 3; if planning stage score 6; if current year execution score 9</t>
  </si>
  <si>
    <t>Criterion 5</t>
  </si>
  <si>
    <t>Guidance:</t>
  </si>
  <si>
    <t>MIE</t>
  </si>
  <si>
    <t>Notes</t>
  </si>
  <si>
    <t>RAD Shop &amp; Assembly Building</t>
  </si>
  <si>
    <t>Klystron Gallery HVAC System Improvements</t>
  </si>
  <si>
    <t>Conceptual effort needed to establish site and funding needs</t>
  </si>
  <si>
    <t>POWGEN DAQ/Controls Upgrade</t>
  </si>
  <si>
    <t>NOMAD DAQ/Controls Upgrade</t>
  </si>
  <si>
    <t>DCN RAD-8300-078 retrofit the existing Klystron Gallery wall mounted lighting fixtures with 35 watt, 277v LED Lamps.  Retrofit the west end street lights with direct replacement 110 watt, 480V LED lighting heads.  Provide an isolation transformer feeding a new emergency lighting panel to re-feed the above mentioned lighting fixtures in items 1 &amp;2 to prevent ground faults from migrating back to the unit substation.</t>
  </si>
  <si>
    <t>Klystron Gallery Outside Lighting Rework</t>
  </si>
  <si>
    <t xml:space="preserve">Target Building - AHU #9  Needs Re-balanced and re-commissioned and the Controls Upgraded </t>
  </si>
  <si>
    <t>Isolate Klystron Gallery PPS Cabinet</t>
  </si>
  <si>
    <t>Install high power shutters DTL1/2 waveguide</t>
  </si>
  <si>
    <t>6D phase space grant</t>
  </si>
  <si>
    <t>AIP-30 ITSF construction</t>
  </si>
  <si>
    <t>MEBT laser detector replacement</t>
  </si>
  <si>
    <t>SCL laser wire improvement &amp; alignment</t>
  </si>
  <si>
    <t>APBIIS-10</t>
  </si>
  <si>
    <t>Electron scanner high voltage power supply replacement</t>
  </si>
  <si>
    <t>APBIIS-11</t>
  </si>
  <si>
    <t>RTBT harp electronics</t>
  </si>
  <si>
    <t>APBIIS-12</t>
  </si>
  <si>
    <t>Injection foil video improvement</t>
  </si>
  <si>
    <t>APBIIS-13</t>
  </si>
  <si>
    <t>Ring electron scanner aperture increase</t>
  </si>
  <si>
    <t>APBIIS-14</t>
  </si>
  <si>
    <t>Moderator development LDRD</t>
  </si>
  <si>
    <t>Need mechanical and electrical support</t>
  </si>
  <si>
    <t>Linac BPM upgrade, Ring BPM upgrade, BLM upgrade</t>
  </si>
  <si>
    <t>Needed to test new RFQ.</t>
  </si>
  <si>
    <t>Needs vacuum support for a few hours</t>
  </si>
  <si>
    <t>Need support to pull one or two cables</t>
  </si>
  <si>
    <t>Electrical group is developing new power supply</t>
  </si>
  <si>
    <t>Need mechanical designer support</t>
  </si>
  <si>
    <t>Water Mist System Restoration</t>
  </si>
  <si>
    <t>IRP Replacement</t>
  </si>
  <si>
    <t>HWS #4 Heavy Water Conversion</t>
  </si>
  <si>
    <t>COHERENT Experiment</t>
  </si>
  <si>
    <t>Helium Gas Injection</t>
  </si>
  <si>
    <t>LEDP Isolation Valve Improvements</t>
  </si>
  <si>
    <t>MSO-10</t>
  </si>
  <si>
    <t>BL17 SET Turbo Integration</t>
  </si>
  <si>
    <t>MSO-11</t>
  </si>
  <si>
    <t>BL17 Vacuum Upgrade</t>
  </si>
  <si>
    <t>MSO-12</t>
  </si>
  <si>
    <t>RF Window "Post-Conditioned" Vacuum System</t>
  </si>
  <si>
    <t>MSO-13</t>
  </si>
  <si>
    <t>Servo-Manipulator Replacement</t>
  </si>
  <si>
    <t>ACTS 0.31205</t>
  </si>
  <si>
    <t>ProjectLead</t>
  </si>
  <si>
    <t>Strong</t>
  </si>
  <si>
    <t>Dodson (G)</t>
  </si>
  <si>
    <t>Webb</t>
  </si>
  <si>
    <t>Kasemir</t>
  </si>
  <si>
    <t>Sinclair</t>
  </si>
  <si>
    <t>Curry</t>
  </si>
  <si>
    <t>Mahoney</t>
  </si>
  <si>
    <t>Kohl</t>
  </si>
  <si>
    <t>Norris</t>
  </si>
  <si>
    <t>Moss</t>
  </si>
  <si>
    <t>Cagley</t>
  </si>
  <si>
    <t>Bullman</t>
  </si>
  <si>
    <t>Anderson (DE)</t>
  </si>
  <si>
    <t>Saethre</t>
  </si>
  <si>
    <t>Crofford</t>
  </si>
  <si>
    <t>Piller</t>
  </si>
  <si>
    <t>Kang</t>
  </si>
  <si>
    <t>Plum</t>
  </si>
  <si>
    <t>Cousineau</t>
  </si>
  <si>
    <t>Aleksandrov</t>
  </si>
  <si>
    <t>Stockli</t>
  </si>
  <si>
    <t>Welton</t>
  </si>
  <si>
    <t>Howell</t>
  </si>
  <si>
    <t>Doleans</t>
  </si>
  <si>
    <t>Saunders</t>
  </si>
  <si>
    <t>Longcoy</t>
  </si>
  <si>
    <t>Kristy</t>
  </si>
  <si>
    <t>Magda</t>
  </si>
  <si>
    <t>Roseberry</t>
  </si>
  <si>
    <t>Jacobs</t>
  </si>
  <si>
    <t>Smith, C. Craig</t>
  </si>
  <si>
    <t>Price</t>
  </si>
  <si>
    <t>Denison</t>
  </si>
  <si>
    <t>Middendorf</t>
  </si>
  <si>
    <t>Bras</t>
  </si>
  <si>
    <t>Williams (D)</t>
  </si>
  <si>
    <t>Trotter (S)</t>
  </si>
  <si>
    <t>Primary Foil Changer Spare &amp; Test Stand</t>
  </si>
  <si>
    <t>Category</t>
  </si>
  <si>
    <t>EERF-12</t>
  </si>
  <si>
    <t>Installation of new RFQ at Front-End  building</t>
  </si>
  <si>
    <t>EERF-17</t>
  </si>
  <si>
    <t>HVCM IGBT replacement</t>
  </si>
  <si>
    <t>AIP-34 HVCM Controller Upgrade</t>
  </si>
  <si>
    <t>EERF-16</t>
  </si>
  <si>
    <t>Develop alternative source of HVCM boost capacitors</t>
  </si>
  <si>
    <t>HVCM Alternate Topology Modulator development</t>
  </si>
  <si>
    <t>EERF-20</t>
  </si>
  <si>
    <t>LEBT smart chopping</t>
  </si>
  <si>
    <t>EERF-11</t>
  </si>
  <si>
    <t>Develop thryatron replacement for extraction kicker PFNs</t>
  </si>
  <si>
    <t>EERF-14</t>
  </si>
  <si>
    <t>Develop alternative RF-Vacuum window source for DTL and CCL</t>
  </si>
  <si>
    <t>EERF-19</t>
  </si>
  <si>
    <t>Development of new LLRF system</t>
  </si>
  <si>
    <t>EERF-10</t>
  </si>
  <si>
    <t>Procure spare klystrons</t>
  </si>
  <si>
    <t>EERF-18</t>
  </si>
  <si>
    <t>AIP-46 Linac Quad power supply standardization</t>
  </si>
  <si>
    <t>EERF-24</t>
  </si>
  <si>
    <t>Install two Thales klystrons in DTL</t>
  </si>
  <si>
    <t>Comprehensive update of the HVCM design drawings including red line capture</t>
  </si>
  <si>
    <t>Improve cooling of equipment racks in klystron gallery</t>
  </si>
  <si>
    <t>Procure spare circulators</t>
  </si>
  <si>
    <t>EERF-23</t>
  </si>
  <si>
    <t>PPU deliverables</t>
  </si>
  <si>
    <t>EERF-15</t>
  </si>
  <si>
    <t>Development of the HVCM laminate buss</t>
  </si>
  <si>
    <t>EERF-13</t>
  </si>
  <si>
    <t>Investigate and correct high-power performance of Thales 550 kW klystrons</t>
  </si>
  <si>
    <t>EERF-21</t>
  </si>
  <si>
    <t>Procure spare substation transformers</t>
  </si>
  <si>
    <t>JEMA Modulator testing</t>
  </si>
  <si>
    <t>Development of new High-Power Protection Module</t>
  </si>
  <si>
    <t>EERF-22</t>
  </si>
  <si>
    <t>Replace RNSS-2 switch with a remotely operated switch</t>
  </si>
  <si>
    <t>Continuation of work with Mega Inc.</t>
  </si>
  <si>
    <t>Essential for PPU.</t>
  </si>
  <si>
    <t>Essential for PPU and MaRIE and documentation of corporate knowledge.</t>
  </si>
  <si>
    <t>McLaughlin has a proposal.</t>
  </si>
  <si>
    <t>Adds ~12 klystrons to spares inventory.</t>
  </si>
  <si>
    <t>CRADA with ESS-Bilbao.</t>
  </si>
  <si>
    <t xml:space="preserve">External antenna ion source development </t>
  </si>
  <si>
    <t>Develop alternative supply chain for 2.5 and 5.0 MW klystrons</t>
  </si>
  <si>
    <t>PSI upgrade</t>
  </si>
  <si>
    <t>MSO-14</t>
  </si>
  <si>
    <t>AIP-35 Warm Linac Vacuum Upgrade</t>
  </si>
  <si>
    <t>Contaminated Relief Valve Test Stand</t>
  </si>
  <si>
    <t>Weighted Score (Criteria 1-4)</t>
  </si>
  <si>
    <t>Total Score (Criteria 1-5)</t>
  </si>
  <si>
    <t>Probability</t>
  </si>
  <si>
    <t>Consequence</t>
  </si>
  <si>
    <t>Estimated Frequency of Downtime Event if Project not Undertaken</t>
  </si>
  <si>
    <t>Estimated Duration of Downtime Event if Project Not Undertaken</t>
  </si>
  <si>
    <t>• Once a week                • Once a month        • Once a quarter           • Once a year            • Once every 2 years or longer</t>
  </si>
  <si>
    <t>Risk</t>
  </si>
  <si>
    <t>Product of Probability and Consequence</t>
  </si>
  <si>
    <t>Evaluate whether the project will affect operating power capability according to the criteria and score accordingly.</t>
  </si>
  <si>
    <t>Evaluate the project to determine whether it enhances capability of more than one instrument, or the accelerator, or is a funded external project and score accordingly.</t>
  </si>
  <si>
    <t>Evaluate whether the project directly affects the ability of the facility to meet the four scope elements listed above and score accordingly.</t>
  </si>
  <si>
    <t>Determine whether the project must be done in response to one or more external drivers, and score accordingly.</t>
  </si>
  <si>
    <t>Determine the status of the project on the current approved instrument upgrade plan and score accordingly.</t>
  </si>
  <si>
    <t>• One year or more                       • 3 months to one year                         • 1 to 3 months         • 1 week to 1 month                     • 1 day to 1 week</t>
  </si>
  <si>
    <t>If one year or more score 5; if 3 months to 1 year score 4; if 1 to 3 months score 3; if 1 week to 1 month score 2; if 1 day to 1 week score 1</t>
  </si>
  <si>
    <t>Perform a qualitative assessment of the duration of the downtime for each occurrence if the project is not performed</t>
  </si>
  <si>
    <t>Probability (1-5)</t>
  </si>
  <si>
    <t>Consequence (1-5)</t>
  </si>
  <si>
    <t>ProbConsScore</t>
  </si>
  <si>
    <t>Criteria Scores</t>
  </si>
  <si>
    <t>Overall Impact</t>
  </si>
  <si>
    <t>Risk (1-25)</t>
  </si>
  <si>
    <t>Replace chicane #2 vac. ch. (Also MSO-2)</t>
  </si>
  <si>
    <t>Laser Stripping Experiment and Grant deliverables</t>
  </si>
  <si>
    <t>If once a week, score 5; if once a month score 4; if once a quarter score 3; if once a year score 2; if once every 2 years or longer, or no likely downtime score 1.</t>
  </si>
  <si>
    <t>MSO-15</t>
  </si>
  <si>
    <t>AIP-36 HVCM Cooling Upgrade</t>
  </si>
  <si>
    <t>Medium Beta Spare Cryomodule</t>
  </si>
  <si>
    <t>Plasma Hardware for Multiple Cryomodule Deployment</t>
  </si>
  <si>
    <t>APBIIS-01</t>
  </si>
  <si>
    <t>APBIIS-02</t>
  </si>
  <si>
    <t>APBIIS-03</t>
  </si>
  <si>
    <t>APBIIS-05</t>
  </si>
  <si>
    <t>APBIIS-06</t>
  </si>
  <si>
    <t>APBIIS-07</t>
  </si>
  <si>
    <t>APBIIS-08</t>
  </si>
  <si>
    <t>APBIIS-09</t>
  </si>
  <si>
    <t>CON-01</t>
  </si>
  <si>
    <t>CON-02</t>
  </si>
  <si>
    <t>CON-03</t>
  </si>
  <si>
    <t>EERF-01</t>
  </si>
  <si>
    <t>EERF-02</t>
  </si>
  <si>
    <t>EERF-03</t>
  </si>
  <si>
    <t>EERF-04</t>
  </si>
  <si>
    <t>EERF-05</t>
  </si>
  <si>
    <t>EERF-06</t>
  </si>
  <si>
    <t>EERF-07</t>
  </si>
  <si>
    <t>EERF-08</t>
  </si>
  <si>
    <t>EERF-09</t>
  </si>
  <si>
    <t>IDAC-01</t>
  </si>
  <si>
    <t>IDAC-02</t>
  </si>
  <si>
    <t>MSO-01</t>
  </si>
  <si>
    <t>MSO-03</t>
  </si>
  <si>
    <t>MSO-04</t>
  </si>
  <si>
    <t>MSO-05</t>
  </si>
  <si>
    <t>MSO-06</t>
  </si>
  <si>
    <t>MSO-07</t>
  </si>
  <si>
    <t>MSO-08</t>
  </si>
  <si>
    <t>MSO-09</t>
  </si>
  <si>
    <t>SCLS-01</t>
  </si>
  <si>
    <t>SCLS-02</t>
  </si>
  <si>
    <t>SCLS-03</t>
  </si>
  <si>
    <t>SSG-04</t>
  </si>
  <si>
    <t>SSG-03</t>
  </si>
  <si>
    <t>SSG-02</t>
  </si>
  <si>
    <t>SSG-01</t>
  </si>
  <si>
    <t>CON-04</t>
  </si>
  <si>
    <t>ReplacePLCs/Panelview for Target</t>
  </si>
  <si>
    <t>Includes correcting initialization routines</t>
  </si>
  <si>
    <t>CON-05</t>
  </si>
  <si>
    <t>Reconfigure Controls Chassis in BBB</t>
  </si>
  <si>
    <t>CON-06</t>
  </si>
  <si>
    <t>Modify JT valve controls for manual mode</t>
  </si>
  <si>
    <t>CON-07</t>
  </si>
  <si>
    <t>Replacement for PSC</t>
  </si>
  <si>
    <t>SCLS-04</t>
  </si>
  <si>
    <t>Spare Carbon Bed</t>
  </si>
  <si>
    <t>On-going issue with air circulation for cooling the instrument racks.  Needs support from CUB (chilled water) and Controls Group.</t>
  </si>
  <si>
    <t>Supports COHERENT LDRD Project as well as the current system not performing as designed.  Needs support from Controls Group.</t>
  </si>
  <si>
    <t xml:space="preserve">AIP-37 Beam Instrumentation Infrastructure Improvements </t>
  </si>
  <si>
    <t>MSO-16</t>
  </si>
  <si>
    <t>Heavy Water Receipt and Sampling</t>
  </si>
  <si>
    <t>AIP-44 SCL Cavity Chemistry Facility</t>
  </si>
  <si>
    <t>AIP-39 Machine Protection System Improvements</t>
  </si>
  <si>
    <t xml:space="preserve">• enhance the capability of more than one neutron scattering instrument                                          • enhance the capability of the neutron source to support all instruments                                        • advance accelerator science or technology with possible application the neutron source      </t>
  </si>
  <si>
    <t>• Project is on approved current year science priority list, LDRD or externally funded limited term                  • Project is on approved science priority list in planning stage with execution the following year            • Project is on science priority list for out year consideration              • Project is not on science priority list</t>
  </si>
  <si>
    <t>• Technical action item from an external review (e.g. NAB, DOE, AAC, ASRC)                                         • Technical action item from an internal review or assessment                • Technical action item from an operational event or a regulatory requirement              • PEMP or other primary sponsor commitment</t>
  </si>
  <si>
    <t>Upgrade and spare for existing electronics</t>
  </si>
  <si>
    <t>Science, LDRD and External Funding Projects</t>
  </si>
  <si>
    <t>Science Score (Criterion 5)</t>
  </si>
  <si>
    <t>Perform a qualitative assessment of the frequency of system-related downtime events if the project is not performed.</t>
  </si>
  <si>
    <t>• &gt;5000 hours of scheduled neutron production                            • 100% predictability                          • ≥90% reliability against schedule        • minimize down times ≥3 hours</t>
  </si>
  <si>
    <t>SSG-05</t>
  </si>
  <si>
    <t>CRMB Mezzanine Addition</t>
  </si>
  <si>
    <t>Desire to better utilize the high bay space on the ground floor.</t>
  </si>
  <si>
    <t>Bids covering the installation received 7/15/16 and are being evaluated.</t>
  </si>
  <si>
    <t>DTL Iris coupler test cavity</t>
  </si>
  <si>
    <t>Completion of 4-way waveguide high power distribution system</t>
  </si>
  <si>
    <t>SCLS-05</t>
  </si>
  <si>
    <t>Plasma processing in the tunnel</t>
  </si>
  <si>
    <t>SCLS-06</t>
  </si>
  <si>
    <t>SCLS vacuum improvement</t>
  </si>
  <si>
    <t>Add isolation valve and small turbo pump at the cryomodule pump-drop. Install roughing pump line for the turbos. Improve insulating vacuum system.</t>
  </si>
  <si>
    <t>SCLS-07</t>
  </si>
  <si>
    <t>Engineering and hardware development for CHL 2K cold box repair</t>
  </si>
  <si>
    <t>SCLS-08</t>
  </si>
  <si>
    <t>Engineering and hardware development to keep SCL cold at around 80 K during long CHL shutdown</t>
  </si>
  <si>
    <t>SCLS-09</t>
  </si>
  <si>
    <t>CON-08</t>
  </si>
  <si>
    <t>Isolate FE PPS Cabinets</t>
  </si>
  <si>
    <t>CON-09</t>
  </si>
  <si>
    <t>VENUS PPS Installation</t>
  </si>
  <si>
    <t>CON-10</t>
  </si>
  <si>
    <t>Timing Master Installation</t>
  </si>
  <si>
    <t>EERF-25</t>
  </si>
  <si>
    <t>EERF-26</t>
  </si>
  <si>
    <t>Redesign HVCM filter to minimize ripple</t>
  </si>
  <si>
    <t>EERF-27</t>
  </si>
  <si>
    <t>Install UPS for Front-End vacuum controls</t>
  </si>
  <si>
    <t>EERF-28</t>
  </si>
  <si>
    <t>CCL RF Window Temperature Measurement</t>
  </si>
  <si>
    <t>EERF-29</t>
  </si>
  <si>
    <t>Development of new SCL transmitter main control PCB</t>
  </si>
  <si>
    <t>Involves controls support.  New PCB will be used as a spare for PSS-Main PCB.  Tentative prototype delivery of Spring 2017.</t>
  </si>
  <si>
    <t>EERF-30</t>
  </si>
  <si>
    <t>SCL Transmitter Test Rack System</t>
  </si>
  <si>
    <t>Off-line test system for SCL Transmitter components and chassis.</t>
  </si>
  <si>
    <t>MSO-25</t>
  </si>
  <si>
    <t>Separate Front End DI Water Loop from KL-04 DI Water Systems</t>
  </si>
  <si>
    <t>Remote auto fill of Collimators cooling skids</t>
  </si>
  <si>
    <t>MSO-17</t>
  </si>
  <si>
    <t>LINAC Plug Door Replacement</t>
  </si>
  <si>
    <t>MSO-18</t>
  </si>
  <si>
    <t>Chicane 02 Vacuum Vessel and e-catcher emergency Spare</t>
  </si>
  <si>
    <t>MSO-19</t>
  </si>
  <si>
    <t>Chicane 02 Vacuum Vessel Upgrade</t>
  </si>
  <si>
    <t>MSO-21</t>
  </si>
  <si>
    <t>Next Generation Primary Foil Changer Mechanism</t>
  </si>
  <si>
    <t>MSO-22</t>
  </si>
  <si>
    <t>Next Generation Secondary Foil Changer Mechanism</t>
  </si>
  <si>
    <t>MSO-23</t>
  </si>
  <si>
    <t>DTL Spares Initiative</t>
  </si>
  <si>
    <t>MSO-24</t>
  </si>
  <si>
    <t>LEDP UPGRADE</t>
  </si>
  <si>
    <t>EERF-31</t>
  </si>
  <si>
    <t>APBIIS-15</t>
  </si>
  <si>
    <t>FODO Line for BTF</t>
  </si>
  <si>
    <t>VFD test stand for cold compressor</t>
  </si>
  <si>
    <t>MSO-20</t>
  </si>
  <si>
    <t>SNAP detector rebuild</t>
  </si>
  <si>
    <t>VULCAN detector build-out</t>
  </si>
  <si>
    <t>CORELLI Thimble</t>
  </si>
  <si>
    <t>CNCS collimator</t>
  </si>
  <si>
    <t>HYSPEC elevator</t>
  </si>
  <si>
    <t>POWGEN: phase II detectors</t>
  </si>
  <si>
    <t>INS-01</t>
  </si>
  <si>
    <t>INS-02</t>
  </si>
  <si>
    <t>INS-04</t>
  </si>
  <si>
    <t>INS-05</t>
  </si>
  <si>
    <t>INS-06</t>
  </si>
  <si>
    <t>INS-07</t>
  </si>
  <si>
    <t>INS-08</t>
  </si>
  <si>
    <t>INS-09</t>
  </si>
  <si>
    <t>INS-10</t>
  </si>
  <si>
    <t>• Project is on approved current year science priority list but not time critical, LDRD or externally funded limited term                  • Project is on approved science priority list  with specific actions to address            • Project is on science priority list for out year consideration              • Project is not on science priority list or not considered</t>
  </si>
  <si>
    <t>Safety</t>
  </si>
  <si>
    <t>Decreases the SNS budget leading to either reduced operations or quality of user service (independent of short term/long term)</t>
  </si>
  <si>
    <t>Unscheduled</t>
  </si>
  <si>
    <t>Active</t>
  </si>
  <si>
    <t>Pending Funding</t>
  </si>
  <si>
    <t>Pending Resources</t>
  </si>
  <si>
    <t>Pending Planning</t>
  </si>
  <si>
    <t>Status</t>
  </si>
  <si>
    <t>Schedule</t>
  </si>
  <si>
    <t>This is really maintenance therefore I propose we remove it from this list.</t>
  </si>
  <si>
    <t>SCLS-10</t>
  </si>
  <si>
    <t>CM9, CM19 insulating vacuum backflow preventer improv.</t>
  </si>
  <si>
    <t>Facility Upgrade</t>
  </si>
  <si>
    <t>MSO-26</t>
  </si>
  <si>
    <t>Accelerator System CAD Model</t>
  </si>
  <si>
    <t>MSO-27</t>
  </si>
  <si>
    <t>PPU / STS Klystron Gallery CREO Model</t>
  </si>
  <si>
    <t>MSO-28</t>
  </si>
  <si>
    <t>Replace All Shutter Lifting Rods</t>
  </si>
  <si>
    <t>MSO-29</t>
  </si>
  <si>
    <t>PPU / STSUtility Systems Design</t>
  </si>
  <si>
    <t>MSO-30</t>
  </si>
  <si>
    <t>Replace Obsolete MKS Gauge Controllers</t>
  </si>
  <si>
    <t>MSO-31</t>
  </si>
  <si>
    <t>MSO-32</t>
  </si>
  <si>
    <t>Reconfigure LEBT Foreline Valves and Controls</t>
  </si>
  <si>
    <t>MSO-33</t>
  </si>
  <si>
    <t>Add Temperature Measurement to Warm Linac SGVs</t>
  </si>
  <si>
    <t>MSO-34</t>
  </si>
  <si>
    <t>NexGen Ion Pump Controller Evaluation</t>
  </si>
  <si>
    <t>Level of Effort</t>
  </si>
  <si>
    <t>Stone</t>
  </si>
  <si>
    <t>Schubert</t>
  </si>
  <si>
    <t>BL17 Turbo Integration--SCHW Cooling</t>
  </si>
  <si>
    <t>Norman</t>
  </si>
  <si>
    <t>Pope</t>
  </si>
  <si>
    <t>Completed</t>
  </si>
  <si>
    <t>IDAC-03</t>
  </si>
  <si>
    <t>MANDI DAQ/Controls Upgrade</t>
  </si>
  <si>
    <t>IDAC-04</t>
  </si>
  <si>
    <t>ARCS DAQ/Controls Upgrade</t>
  </si>
  <si>
    <t>IDAC-05</t>
  </si>
  <si>
    <t>CNCS DAQ/Controls Upgrade</t>
  </si>
  <si>
    <t>IDAC-06</t>
  </si>
  <si>
    <t>EQ-SANS DAQ/Controls Upgrade</t>
  </si>
  <si>
    <t>NOMAD background reduction</t>
  </si>
  <si>
    <t>Herwig</t>
  </si>
  <si>
    <t>Instrument Upgrade</t>
  </si>
  <si>
    <t>NOMAD sample changer</t>
  </si>
  <si>
    <t>INS-03</t>
  </si>
  <si>
    <t>Magnetism Reflectometer Improvement Project</t>
  </si>
  <si>
    <t>POWGEN Phase I Upgrade</t>
  </si>
  <si>
    <t>TOPAZ Goniometer</t>
  </si>
  <si>
    <t>SEQUOIA Vacuum Upgrade</t>
  </si>
  <si>
    <t>INS-12</t>
  </si>
  <si>
    <t>INS-13</t>
  </si>
  <si>
    <t>INS-14</t>
  </si>
  <si>
    <t>INS-15</t>
  </si>
  <si>
    <t>INS-16</t>
  </si>
  <si>
    <t>Tucker</t>
  </si>
  <si>
    <t>Everett</t>
  </si>
  <si>
    <t>Fitzsimmons</t>
  </si>
  <si>
    <t>Jones (K)</t>
  </si>
  <si>
    <t>Jones (L)</t>
  </si>
  <si>
    <t>Heller</t>
  </si>
  <si>
    <t>Huq</t>
  </si>
  <si>
    <t>2016C (October)</t>
  </si>
  <si>
    <t>2017A (January)</t>
  </si>
  <si>
    <t>2017B (April-July)</t>
  </si>
  <si>
    <t>Required for PPU</t>
  </si>
  <si>
    <t>DCN RAD-8300-078 complete which retrofits the existing Klystron Gallery wall mounted lighting fixtures with 35 watt, 277v LED Lamps.  Retrofit the west end street lights with direct replacement 110 watt, 480V LED lighting heads.  Provide an isolation transformer feeding a new emergency lighting panel to re-feed the above mentioned lighting fixtures in items 1 &amp;2 to prevent ground faults from migrating back to the unit substation.</t>
  </si>
  <si>
    <t>Procure spare DTL circulators</t>
  </si>
  <si>
    <t>Continuation of work with Mega Inc. - Initial article to be installed during 2017A.</t>
  </si>
  <si>
    <t>EERF-01A</t>
  </si>
  <si>
    <t>EERF-01B</t>
  </si>
  <si>
    <t>Removed in lieu of INS-07.</t>
  </si>
  <si>
    <t>Incorporates prior duplicate tasks APBIIS-03 (Moved to Completed Projects) and MSO-02 (Eliminated).  Roseberry has lead to coordinate with Plum.</t>
  </si>
  <si>
    <t>Install first article during 2017B.</t>
  </si>
  <si>
    <t>Research and Development</t>
  </si>
  <si>
    <t>FY 2017 Business Plan Objective 2.d.4.  Will begin before 2016C, and conclude after end of 2016C.</t>
  </si>
  <si>
    <t>FY2017 Business Plan Objectives 2.c.2 and 3.c.</t>
  </si>
  <si>
    <t>FY2017 Business Plan Objective 3.c.</t>
  </si>
  <si>
    <t>FY2017 Business Plan Objective 2.c.2.  Goal is to apply plasma processing to 5 high beta cryomodules during the long shutdown for IRP change using hardware from SCLS-02.</t>
  </si>
  <si>
    <t>FY2017 Business Plan Objective 2.d.3.</t>
  </si>
  <si>
    <t>FY2017 Business Plan Objective 2.d.3.  Duplicate with MSO-11 so retained this and eliminated MSO-11.  Price/Stone are points of contact within MSO for this project.</t>
  </si>
  <si>
    <t>FY2017 Business Plan Objective 2.c.2.</t>
  </si>
  <si>
    <t>FY2017 Business Plan Objective 3.c.  In design, implementation will require AIP fuding, schedule changed to Level of Effort</t>
  </si>
  <si>
    <t>FY2017 Business Plan Objective 2.c.2.  Required to support SCLS-05 during 2017B.</t>
  </si>
  <si>
    <t>FY2017 Business Plan Objective 2.d.4.</t>
  </si>
  <si>
    <t>FY2017 Business Plan Objective 2.e.a.  Need mechanical and electrical support</t>
  </si>
  <si>
    <t>FY2017 Business Plan Objective 3.c.  Need mechanical and electrical support</t>
  </si>
  <si>
    <t>FY 2017 Business Plan Objective 2.d.3.</t>
  </si>
  <si>
    <t>ADVDIFF</t>
  </si>
  <si>
    <t>Advanced Diffraction</t>
  </si>
  <si>
    <t>CHEMCRYS</t>
  </si>
  <si>
    <t>Chemical Crystallography</t>
  </si>
  <si>
    <t>PPU-STS</t>
  </si>
  <si>
    <t xml:space="preserve">Proton Power Upgrade - Second Target Station </t>
  </si>
  <si>
    <t>Approved</t>
  </si>
  <si>
    <t>Authorized</t>
  </si>
  <si>
    <t>Not Authorized</t>
  </si>
  <si>
    <t>Management Status</t>
  </si>
  <si>
    <t>Consolidated to single PPU-STS activity</t>
  </si>
  <si>
    <t>Commitment (PEMP or Business Plan)</t>
  </si>
  <si>
    <t>No</t>
  </si>
  <si>
    <t>Yes</t>
  </si>
  <si>
    <t>Replace RTBT T-SectionTurbos / Controllers</t>
  </si>
  <si>
    <t>EQ-SANS Detector Vessel/Sample Area Modifications</t>
  </si>
  <si>
    <t>DOO</t>
  </si>
  <si>
    <t>Directorate Operations Office</t>
  </si>
  <si>
    <t>SSG-06</t>
  </si>
  <si>
    <t>Tie-in and Valving for Second Elevated Water Storage Tank</t>
  </si>
  <si>
    <t>Summer outage provides an opportunity to execute this work with minimal impact on operations.</t>
  </si>
  <si>
    <t>Supports COHERENT LDRD Project as well as the current system not performing as designed.  Controls Group preparing the DCN.  Systematic TAB performed TAB on July 21 and 22nd.  Report issued August 2, 2016.</t>
  </si>
  <si>
    <t>Change Number</t>
  </si>
  <si>
    <t>Change</t>
  </si>
  <si>
    <t>Date Added</t>
  </si>
  <si>
    <t>For EERF-14 added note that first article will be installed in 2017A</t>
  </si>
  <si>
    <t>For MSO-14 moved to 2017B, noted that ability to execute in 2017B depends on early availability of AIP funding in FY 2017</t>
  </si>
  <si>
    <t>Cloned EERF-01, now labeled EERF-01A and EERF-01B to reflect that this work will be done during both 2017A and 2017B</t>
  </si>
  <si>
    <t>For SCLS-02, kept in 2017B and added comment that this is a prerequisite for plasma processing in 2017B</t>
  </si>
  <si>
    <t>Added "Research and Development" and "Capability" to the CATEGORY pull down menu</t>
  </si>
  <si>
    <t>For SCLS-04 changed the Category to Capability</t>
  </si>
  <si>
    <t>For APBIIS-02 changed the Category to Research and Development</t>
  </si>
  <si>
    <t>For SCLS-01 changed the Schedule to Level of Effort</t>
  </si>
  <si>
    <t>For MSO-6 (COHERENT) changed the Project Type to MIE and the Category to Research and Development</t>
  </si>
  <si>
    <t>For APBIIS-14 changed the Category to Research and Development</t>
  </si>
  <si>
    <t>For CON-01 changed the Schedule to Level of Effort</t>
  </si>
  <si>
    <t>Removed EERF-23, MSO-27 and MSO-29 so that there is only one PPU-STS task, all subtasks should be managed within that task and the IWP</t>
  </si>
  <si>
    <t>Added a "Management Status" column to reflect Approved (ready to execute pending CCC review if appropriate), Authorized (design and other preparatory work permitted but no commitment yet to execution), and Not Authorized (no work permitted yet) - we need to discuss</t>
  </si>
  <si>
    <t>Changed nomenclature for outages to YYYYx (months) where x is A, B, C… to identify sequential outage in a given calendar year (YYYY) and "months" represents the months during which the outage occurs in that calendar year.  Supports more efficient sorting of outages in sequence.</t>
  </si>
  <si>
    <t>Added crosswalk to FY 2017 NScD Business Plan Commitments in Notes highlighted in red.</t>
  </si>
  <si>
    <t>Numerous edits for science projects to properly identify responsible divisions, groups and owners where known.</t>
  </si>
  <si>
    <t>Scoring updates on certain activities where scores were not entered.</t>
  </si>
  <si>
    <t>Pending action - possible split of SCLS-10 into two outages; need input from SCLS and Controls management.</t>
  </si>
  <si>
    <t>Added SSG-06 and modified comments for SSG-04 per email from McLaughlin.  Allocated SSG-06 to 2017B for planning.</t>
  </si>
  <si>
    <t>Changed management status of MSO-30 amd MSO-32 to approved and status to active for 2017A.</t>
  </si>
  <si>
    <t>Pending Safety Basis</t>
  </si>
  <si>
    <t>Design</t>
  </si>
  <si>
    <t>Some Controls work remaining</t>
  </si>
  <si>
    <t>Added comments to SCLS-10 and MSO-16 at the conclusion of 2016-C.</t>
  </si>
  <si>
    <t>Person</t>
  </si>
  <si>
    <t>Changed status of CON-03 to Approved and color to green</t>
  </si>
  <si>
    <t>Changed color of MSO-04 and MSO-05 to light green indicating readiness to proceed to Approved once IRP received and D2O assay results received.</t>
  </si>
  <si>
    <t>Established Baseline October 2016 tab for configuration control for FY2017</t>
  </si>
  <si>
    <t>Tulk</t>
  </si>
  <si>
    <t>An</t>
  </si>
  <si>
    <t>Ye</t>
  </si>
  <si>
    <t>Ehlers</t>
  </si>
  <si>
    <t>Placeholder</t>
  </si>
  <si>
    <t>TBD</t>
  </si>
  <si>
    <t>Winn</t>
  </si>
  <si>
    <t>Chi</t>
  </si>
  <si>
    <t>Cao</t>
  </si>
  <si>
    <t>Payzant</t>
  </si>
  <si>
    <t>Agrawal</t>
  </si>
  <si>
    <t>Tian</t>
  </si>
  <si>
    <t>Updated various lists to include 2018 outages, 2017C outage (end of calendar year) and new project lead names</t>
  </si>
  <si>
    <t>2019A (TBD)</t>
  </si>
  <si>
    <t>NSE Magnetism Capability</t>
  </si>
  <si>
    <t>14T Magnet for SNS</t>
  </si>
  <si>
    <t>Updated 2017 Instrument Upgrade Information including new projects with RAD resources per Lacy Jones input</t>
  </si>
  <si>
    <t>Installation of old RFQ at BTF</t>
  </si>
  <si>
    <t>EERF-32</t>
  </si>
  <si>
    <t>Added EERF-32 to incorporate relocation and installation of old RFQ into BTF - placed as level of effort for scheduling.</t>
  </si>
  <si>
    <t>2017B (May-June)</t>
  </si>
  <si>
    <t>2017C (October)</t>
  </si>
  <si>
    <t>2018A (December-April)</t>
  </si>
  <si>
    <t>2018B (July-August)</t>
  </si>
  <si>
    <t>Modified outage status for MSO-30 and EERF-14 based on input from relevant parties</t>
  </si>
  <si>
    <t>Created new Baseline January 2017 in preparation for update.  Modified 2017B, 2017C and 2018A-C outage month labels for latest schedules</t>
  </si>
  <si>
    <t>Bids covering the installation received 7/15/16 and are being evaluated. Requires SCLS-08</t>
  </si>
  <si>
    <t>Engineering analysis is ongoing for a cheaper solution</t>
  </si>
  <si>
    <t>FY2017 Business Plan Objective 2.c.2.  Goal is two cryomodules will be processed in summer 2017. 3-4 additional cryomodules will be processed during the maintenance for IRP change</t>
  </si>
  <si>
    <t>Dodson</t>
  </si>
  <si>
    <t>MSO-03           Water Mist System Restoration. Complete</t>
  </si>
  <si>
    <t>MSO-04           IRP Replacement. Move to 2018C outage.</t>
  </si>
  <si>
    <t>MSO-05           Heavy Water Conversion. Move to the 2018C outage.</t>
  </si>
  <si>
    <t>MSO-06           COHERENT Experiment. Complete (but frequent changes are still being supported).</t>
  </si>
  <si>
    <t>MSO-07           Helium gas injection. Move to the 2017C outage.</t>
  </si>
  <si>
    <t>MSO-08           Contaminated Relief Valve Test Stand. Indefinite hold.</t>
  </si>
  <si>
    <t>MSO-14           AIP35 Warm LINAC Vacuum Upgrade (CCL1&amp;2). Move to the 2017B outage.</t>
  </si>
  <si>
    <t>MSO-16           Heavy Water Receipt and Sampling. Complete.</t>
  </si>
  <si>
    <t>MSO-17           Linac Plug Door Replacement. Move to the 2018C outage.</t>
  </si>
  <si>
    <t>MSO-18           Chicane 02 Vacuum Vessel and e-Catcher Emergency Spare. Move to the 2017B outage.</t>
  </si>
  <si>
    <t>MSO-25           Remote Auto-fill of Collimator Cooling. Indefinite hold.</t>
  </si>
  <si>
    <t>MSO-30           Replace Obsolete MKS Gauge Controllers.  Move to the 2017B outage.</t>
  </si>
  <si>
    <t>MSO-31           Add RTBT Turbo. Move to the 2017B outage.</t>
  </si>
  <si>
    <t>MSO-32           LEBT Foreline Valves Controls Reconfiguration. Complete.</t>
  </si>
  <si>
    <t>MSO-33           Addition of RTDs to Warm LINAC Valves. Complete.</t>
  </si>
  <si>
    <t>INS-07SEQUOIA Vacuum Upgrade.  Move to the 2018C outage.</t>
  </si>
  <si>
    <t>Complete</t>
  </si>
  <si>
    <t>SCLS-02 Complete</t>
  </si>
  <si>
    <t>SCLS-05: note (two cryomodules will be processed in summer 2017. 3-4 additional cryomodules will be processed during the maintenance for IRP change)</t>
  </si>
  <si>
    <t>SCLS-01: now the status is ‘Active’</t>
  </si>
  <si>
    <t>SCLS-03: note (The final connection requires SCLS-08)</t>
  </si>
  <si>
    <t>SCLS-08: note (engineering analysis is ongoing for a cheaper solution)</t>
  </si>
  <si>
    <t>On Hold</t>
  </si>
  <si>
    <t>SCLS-10 Completion to Summer Shudown 2017B</t>
  </si>
  <si>
    <t>MSO-35</t>
  </si>
  <si>
    <t>Cooling tower piping laterals and isolation valve replacement.</t>
  </si>
  <si>
    <t xml:space="preserve">Cooling tower later isolation valves have been abandoned in place since commissioning in 2013. Piping is standard wall carbon steel vs. more robust material. HFIR upgaded their laterals in 2016. </t>
  </si>
  <si>
    <t>MSO-36</t>
  </si>
  <si>
    <t>Gamma Blocker Switch Upgrade</t>
  </si>
  <si>
    <t>A switch lever in the RID Gamma blocker has bent previously - preventing PPS re-certifcation after an outage.  A new design for a more robust, rapidly replaceable switch module should be developed</t>
  </si>
  <si>
    <t>MSO-37</t>
  </si>
  <si>
    <t>SNS RFQ Inlet Flange Upgrade</t>
  </si>
  <si>
    <t>E&amp;RF</t>
  </si>
  <si>
    <t>The SNS RFQ inlet flange needs improvement for performance and maintainability of the LEBT chopper target</t>
  </si>
  <si>
    <t>MSO-38</t>
  </si>
  <si>
    <t>RFQ Transportation</t>
  </si>
  <si>
    <t>Transporation Fixtures and Dolly are needed to safely move the new RFQ from 8320 ot 8100</t>
  </si>
  <si>
    <t>MSO-39</t>
  </si>
  <si>
    <t>Target Vacuum - Target Interstitial Vacuum Upgrade</t>
  </si>
  <si>
    <t>Current pumping sytem is completely obsolete</t>
  </si>
  <si>
    <t>MSO-40</t>
  </si>
  <si>
    <t>Target Vacuum - PBW Interstitial Upgrade</t>
  </si>
  <si>
    <t>MSO-41</t>
  </si>
  <si>
    <t>TN Ram Cask Vacuum Upgrade</t>
  </si>
  <si>
    <t>This project allows a major time savings for Cask loadout by one day each evolution</t>
  </si>
  <si>
    <t>Personnel Safety</t>
  </si>
  <si>
    <t xml:space="preserve">Risk of Injury to Personnel </t>
  </si>
  <si>
    <t xml:space="preserve">If No Risk of Injury to Personnel score a 1; if possible recordable injury score 10; if possible DART case score 50; if possible fatality score 100 
 </t>
  </si>
  <si>
    <t>Perform a qualitative assessment of the impact that not undertaking the activity will have on personnel safety</t>
  </si>
  <si>
    <t>Risk of injury of varying severity or of fatality to workers</t>
  </si>
  <si>
    <t>Safety issue</t>
  </si>
  <si>
    <t>Non-Outage Schedule</t>
  </si>
  <si>
    <t>Outage Schedule</t>
  </si>
  <si>
    <t>Adversely affects the reputation of SNS leading to either decreased user demand and/or loss of funding and/or decrease in sponsor confidence</t>
  </si>
  <si>
    <t>Not Applicable</t>
  </si>
  <si>
    <t>Now to 2017A</t>
  </si>
  <si>
    <t>Now to 2017B</t>
  </si>
  <si>
    <t>Now to 2017C</t>
  </si>
  <si>
    <t>Now to 2018A</t>
  </si>
  <si>
    <t>Now to 2018B</t>
  </si>
  <si>
    <t>Now to 2018C</t>
  </si>
  <si>
    <t>Now to 2019A</t>
  </si>
  <si>
    <t>Now to 2019B</t>
  </si>
  <si>
    <t>Now to 2019C</t>
  </si>
  <si>
    <t>Now to 2020A</t>
  </si>
  <si>
    <t>Now to 2020B</t>
  </si>
  <si>
    <t>Now to 2020C</t>
  </si>
  <si>
    <t>2018C (November-January)</t>
  </si>
  <si>
    <t>2019A (April)</t>
  </si>
  <si>
    <t>2019B (July-August)</t>
  </si>
  <si>
    <t>2019C (November-January)</t>
  </si>
  <si>
    <t>2020C (November-January)</t>
  </si>
  <si>
    <t>2020A (April)</t>
  </si>
  <si>
    <t>2020B (July-August)</t>
  </si>
  <si>
    <t>Modified list sources for Non-Outage Schedule and Outage Schedule to reflect change in approach</t>
  </si>
  <si>
    <t>Beam Test Facility</t>
  </si>
  <si>
    <t>RF Test Facility</t>
  </si>
  <si>
    <t>Modulator Test Facilities</t>
  </si>
  <si>
    <t>Long Lead Procurements</t>
  </si>
  <si>
    <t>PPU-01</t>
  </si>
  <si>
    <t>Proton Power Upgrade</t>
  </si>
  <si>
    <t>PPU</t>
  </si>
  <si>
    <t>PPU Project</t>
  </si>
  <si>
    <t>STS Project</t>
  </si>
  <si>
    <t>PPU Project Office</t>
  </si>
  <si>
    <t>STS Project Office</t>
  </si>
  <si>
    <t xml:space="preserve">Second Target Station </t>
  </si>
  <si>
    <t>STS-01</t>
  </si>
  <si>
    <t>MSO-42</t>
  </si>
  <si>
    <t>RFTF DIW &amp; Glycol Instrumentation Upgrade</t>
  </si>
  <si>
    <t>RFTF DI systems are crudely instrumented. Project objective is to upgrade instrumentation and associated monitoring to provide more reliable service to Test Stand and BTF operations.</t>
  </si>
  <si>
    <t>MSO-42 Added, RFTF DIW &amp; Glycol Instrumentation Upgrade</t>
  </si>
  <si>
    <t>Dodson/Baumgartner</t>
  </si>
  <si>
    <t>IDAC-07</t>
  </si>
  <si>
    <t>Updated IDAC-04 to reflect re-scheduling to 2018A per S. Hartman</t>
  </si>
  <si>
    <t>Added IDAC-07, VULCAN DAQ Upgrade with attributes similar to IDAC-04 but scheduled in 2017B per S. Hartman</t>
  </si>
  <si>
    <t>Vulcan DAQ Upgrade</t>
  </si>
  <si>
    <t>Changed status of IDAC-05, 06 and 07 to Active to identify preparation path to 2017B execution</t>
  </si>
  <si>
    <t>Per Price note of 02/28/17 changed outage for INS-01 to 2018B</t>
  </si>
  <si>
    <t>Per Price note of 02/28/17 removed outage for INS-05 to reflect planned completion of POWGEN Phase I upgrade prior to 2017B</t>
  </si>
  <si>
    <t>Per Price note of 02/28/17 changed outage for INS-07 to 2018A with pre-outage work from now through 2018A</t>
  </si>
  <si>
    <t>Per Price note of 02/28/17 changed outage for INS-02 to 2018B with pre-outage work from now through 2018B</t>
  </si>
  <si>
    <t>Per Price note of 02/28/17 changed outage for INS-13 to 2018B, Management Status to Approved, Status to Active, Now through 2017B</t>
  </si>
  <si>
    <t>Removed outage identifier for MSO-18</t>
  </si>
  <si>
    <t>SCLS-05A</t>
  </si>
  <si>
    <t>Split SCLS-05 into A and B for 2017B and 2018A respectively to reflect current plasma processing plan</t>
  </si>
  <si>
    <t>SCLS-05B</t>
  </si>
  <si>
    <t>Per Update from Cross changed INS-01 and INS-02 to now be planned for 2017B (subject to confirmation)</t>
  </si>
  <si>
    <t>Modified EERF-20 to remove outage schedule (all installation done, testing underway with beam)</t>
  </si>
  <si>
    <t>Worked with Glen Johns to resolve discrepancies in notes and restore to proper alignment</t>
  </si>
  <si>
    <t>Jones/Johns</t>
  </si>
  <si>
    <t>Added coloration (see separate tab for descriptors) to identify mandatory work for different outages and concurrent planning activities</t>
  </si>
  <si>
    <t>Concurrent activities for resource planning</t>
  </si>
  <si>
    <t>2017B</t>
  </si>
  <si>
    <t>Outage</t>
  </si>
  <si>
    <t>2017C</t>
  </si>
  <si>
    <t>Activities in process that will complete before the outage</t>
  </si>
  <si>
    <t>2018A</t>
  </si>
  <si>
    <t>Mandatory Activities - Accelerator/Target</t>
  </si>
  <si>
    <t>Mandatory Activities - Data Acquisition/Controls</t>
  </si>
  <si>
    <t>Mandatory Activities - Instrument Upgrades</t>
  </si>
  <si>
    <t>Mandatory Activities - Other</t>
  </si>
  <si>
    <t>IDAC-08</t>
  </si>
  <si>
    <t>IDAC-09</t>
  </si>
  <si>
    <t>IDAC-10</t>
  </si>
  <si>
    <t>MagRef DAQ/Controls Upgrade</t>
  </si>
  <si>
    <t>SNAP DAQ/Controls Upgrade</t>
  </si>
  <si>
    <t>WAND DAQ/Controls Upgrade</t>
  </si>
  <si>
    <t>Changed status of IDAC-04 to Active, Added IDAC-08,09,10 consistent with IDAC-05 but working through 2018A per Hartman</t>
  </si>
  <si>
    <t>Changed status of MSO-38 to Active and modified to be performed during 2018A with work leading up to 2018A</t>
  </si>
  <si>
    <t>Install third article during 2017B.</t>
  </si>
  <si>
    <t>Changed notes for EERF-09, EERF-14 and EERF-31; removed EERF-08 per Mark Champion</t>
  </si>
  <si>
    <t>FY2017 Business Plan Objective 2.d.3.  Linked to INS-07.</t>
  </si>
  <si>
    <t>Moved MSO-10 to 2018A and added note that it is linked to INS-07 - per B. Cross</t>
  </si>
  <si>
    <t>Removed original version tab for Baseline January 2017 to avoid confusion</t>
  </si>
  <si>
    <t>INS-01A</t>
  </si>
  <si>
    <t>INS-01B</t>
  </si>
  <si>
    <t>NOMAD background reduction Phase 1</t>
  </si>
  <si>
    <t>NOMAD background reduction Phase 2</t>
  </si>
  <si>
    <t>INS-04A</t>
  </si>
  <si>
    <t>INS-04B</t>
  </si>
  <si>
    <t>EQ-SANS Detector Vessel/Sample Area Modifications Phase 1</t>
  </si>
  <si>
    <t>EQ-SANS Detector Vessel/Sample Area Modifications Phase 2</t>
  </si>
  <si>
    <t>ARCS Detector Modernization</t>
  </si>
  <si>
    <t>INS-17</t>
  </si>
  <si>
    <t>INS-18</t>
  </si>
  <si>
    <t xml:space="preserve">POWGEN T0 Chopper Baseplate </t>
  </si>
  <si>
    <t>INS-10A</t>
  </si>
  <si>
    <t>INS-10B</t>
  </si>
  <si>
    <t>SNAP detector rebuild Phase 1</t>
  </si>
  <si>
    <t>SNAP detector rebuild Phase 2</t>
  </si>
  <si>
    <t>FY 2017 Business Plan Objective 2.d.3. Linked to IDAC-04, ARCS DAQ/Controls Upgrade.</t>
  </si>
  <si>
    <t>Linked to INS-17, ARCS Detector Modernization.</t>
  </si>
  <si>
    <t>Abernathy</t>
  </si>
  <si>
    <t>Stockton</t>
  </si>
  <si>
    <t>EERF-33</t>
  </si>
  <si>
    <t>Install new circulator on DTL2 RF station</t>
  </si>
  <si>
    <t>Continuation of campaign to replace or rebuild all RFQ and DTL circulators.</t>
  </si>
  <si>
    <t>Essential for PPU and MaRIE and documentation of corporate knowledge.  Phase 1 complete.  Currently creating PPU drawings for AT-HVCM.</t>
  </si>
  <si>
    <t>Baseline design for PPU new modulators.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</si>
</sst>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2"/>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20"/>
      <color theme="1"/>
      <name val="Calibri"/>
      <family val="2"/>
      <scheme val="minor"/>
    </font>
    <font>
      <b/>
      <i/>
      <sz val="12"/>
      <color theme="1"/>
      <name val="Calibri"/>
      <family val="2"/>
      <scheme val="minor"/>
    </font>
    <font>
      <sz val="12"/>
      <color rgb="FF000000"/>
      <name val="Calibri"/>
      <family val="2"/>
      <scheme val="minor"/>
    </font>
    <font>
      <sz val="9"/>
      <color theme="1"/>
      <name val="Calibri"/>
      <family val="2"/>
      <scheme val="minor"/>
    </font>
    <font>
      <sz val="12"/>
      <color theme="1"/>
      <name val="Calibri"/>
      <family val="2"/>
      <scheme val="minor"/>
    </font>
    <font>
      <sz val="11"/>
      <name val="Calibri"/>
      <family val="2"/>
    </font>
    <font>
      <sz val="12"/>
      <name val="Calibri"/>
      <family val="2"/>
      <scheme val="minor"/>
    </font>
    <font>
      <sz val="8"/>
      <name val="Calibri"/>
      <family val="2"/>
      <scheme val="minor"/>
    </font>
    <font>
      <sz val="12"/>
      <name val="Calibri"/>
      <family val="2"/>
    </font>
    <font>
      <sz val="12"/>
      <color rgb="FF1F497D"/>
      <name val="Calibri"/>
      <family val="2"/>
      <scheme val="minor"/>
    </font>
    <font>
      <sz val="12"/>
      <name val="Arial"/>
    </font>
    <font>
      <sz val="12"/>
      <color theme="0"/>
      <name val="Calibri"/>
      <family val="2"/>
      <scheme val="minor"/>
    </font>
  </fonts>
  <fills count="28">
    <fill>
      <patternFill patternType="none"/>
    </fill>
    <fill>
      <patternFill patternType="gray125"/>
    </fill>
    <fill>
      <patternFill patternType="solid">
        <fgColor theme="5"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theme="2" tint="-0.49998474074526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7" tint="0.59999389629810485"/>
        <bgColor indexed="65"/>
      </patternFill>
    </fill>
    <fill>
      <patternFill patternType="solid">
        <fgColor theme="6" tint="-0.249977111117893"/>
        <bgColor indexed="64"/>
      </patternFill>
    </fill>
    <fill>
      <patternFill patternType="lightDown">
        <fgColor theme="6" tint="-0.499984740745262"/>
        <bgColor rgb="FFCCFFCC"/>
      </patternFill>
    </fill>
    <fill>
      <patternFill patternType="solid">
        <fgColor theme="9" tint="-0.249977111117893"/>
        <bgColor indexed="64"/>
      </patternFill>
    </fill>
    <fill>
      <patternFill patternType="solid">
        <fgColor theme="7" tint="-0.249977111117893"/>
        <bgColor indexed="64"/>
      </patternFill>
    </fill>
    <fill>
      <patternFill patternType="lightGray">
        <fgColor theme="0"/>
        <bgColor theme="7" tint="-0.249977111117893"/>
      </patternFill>
    </fill>
    <fill>
      <patternFill patternType="lightGray">
        <fgColor theme="0"/>
        <bgColor theme="6" tint="-0.249977111117893"/>
      </patternFill>
    </fill>
    <fill>
      <patternFill patternType="solid">
        <fgColor theme="3" tint="-0.249977111117893"/>
        <bgColor indexed="64"/>
      </patternFill>
    </fill>
    <fill>
      <patternFill patternType="solid">
        <fgColor theme="3" tint="-0.249977111117893"/>
        <bgColor theme="0"/>
      </patternFill>
    </fill>
    <fill>
      <patternFill patternType="lightDown">
        <fgColor theme="6" tint="-0.249977111117893"/>
        <bgColor rgb="FFCCFFCC"/>
      </patternFill>
    </fill>
    <fill>
      <patternFill patternType="solid">
        <fgColor theme="3" tint="-0.249977111117893"/>
        <bgColor theme="6" tint="-0.499984740745262"/>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style="medium">
        <color auto="1"/>
      </left>
      <right/>
      <top/>
      <bottom/>
      <diagonal/>
    </border>
    <border>
      <left style="thin">
        <color auto="1"/>
      </left>
      <right style="thin">
        <color auto="1"/>
      </right>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s>
  <cellStyleXfs count="86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9" fillId="17"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43">
    <xf numFmtId="0" fontId="0" fillId="0" borderId="0" xfId="0"/>
    <xf numFmtId="0" fontId="0" fillId="0" borderId="0" xfId="0" applyBorder="1" applyAlignment="1">
      <alignment horizontal="center" vertical="center" wrapText="1"/>
    </xf>
    <xf numFmtId="0" fontId="0" fillId="0" borderId="3" xfId="0" applyBorder="1" applyAlignment="1">
      <alignment horizontal="center" vertical="center" wrapText="1"/>
    </xf>
    <xf numFmtId="0" fontId="2" fillId="0" borderId="0" xfId="0" applyFont="1"/>
    <xf numFmtId="0" fontId="0" fillId="0" borderId="0" xfId="0" applyBorder="1" applyAlignment="1">
      <alignment horizontal="right"/>
    </xf>
    <xf numFmtId="0" fontId="0" fillId="0" borderId="0" xfId="0" applyAlignment="1">
      <alignment horizontal="center"/>
    </xf>
    <xf numFmtId="0" fontId="0" fillId="0" borderId="0" xfId="0" applyAlignment="1">
      <alignment horizontal="right"/>
    </xf>
    <xf numFmtId="0" fontId="0" fillId="0" borderId="0" xfId="0" applyAlignment="1">
      <alignment wrapText="1"/>
    </xf>
    <xf numFmtId="0" fontId="0" fillId="0" borderId="1" xfId="0" applyBorder="1" applyAlignment="1">
      <alignment wrapText="1"/>
    </xf>
    <xf numFmtId="0" fontId="0" fillId="0" borderId="0" xfId="0" applyAlignment="1">
      <alignment horizontal="center" wrapText="1"/>
    </xf>
    <xf numFmtId="0" fontId="0" fillId="0" borderId="1" xfId="0" applyBorder="1" applyAlignment="1">
      <alignment horizontal="center" wrapText="1"/>
    </xf>
    <xf numFmtId="0" fontId="0" fillId="0" borderId="2" xfId="0" applyBorder="1" applyAlignment="1">
      <alignment vertical="center" wrapText="1"/>
    </xf>
    <xf numFmtId="0" fontId="0" fillId="0" borderId="2" xfId="0" applyBorder="1" applyAlignment="1">
      <alignment horizontal="center" vertical="center" wrapText="1"/>
    </xf>
    <xf numFmtId="0" fontId="0" fillId="0" borderId="0" xfId="0" applyAlignment="1">
      <alignment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left" vertical="top" wrapText="1"/>
    </xf>
    <xf numFmtId="0" fontId="0" fillId="0" borderId="3" xfId="0" applyBorder="1" applyAlignment="1">
      <alignment horizontal="left" vertical="top" wrapText="1"/>
    </xf>
    <xf numFmtId="0" fontId="0" fillId="0" borderId="15" xfId="0" applyBorder="1" applyAlignment="1">
      <alignment horizontal="left" vertical="top" wrapText="1"/>
    </xf>
    <xf numFmtId="0" fontId="2" fillId="0" borderId="1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left" vertical="center" wrapText="1"/>
    </xf>
    <xf numFmtId="0" fontId="0" fillId="0" borderId="16" xfId="0" applyBorder="1" applyAlignment="1">
      <alignment horizontal="center" vertical="center" wrapText="1"/>
    </xf>
    <xf numFmtId="0" fontId="0" fillId="0" borderId="0" xfId="0"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left" wrapText="1"/>
    </xf>
    <xf numFmtId="0" fontId="0" fillId="0" borderId="2" xfId="0" applyBorder="1" applyAlignment="1">
      <alignment horizontal="center" vertical="center"/>
    </xf>
    <xf numFmtId="0" fontId="0" fillId="0" borderId="13"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2" fillId="0" borderId="6" xfId="0" applyFont="1" applyBorder="1" applyAlignment="1">
      <alignment horizontal="center" vertical="center" wrapText="1"/>
    </xf>
    <xf numFmtId="0" fontId="0" fillId="0" borderId="4" xfId="0" applyBorder="1" applyAlignment="1">
      <alignment horizontal="left" vertical="top" wrapText="1"/>
    </xf>
    <xf numFmtId="0" fontId="2"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 xfId="0" applyFill="1" applyBorder="1" applyAlignment="1">
      <alignment horizontal="left"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0" fillId="0" borderId="0" xfId="0" applyFill="1" applyAlignment="1">
      <alignment vertical="center"/>
    </xf>
    <xf numFmtId="0" fontId="0" fillId="0" borderId="26" xfId="0" applyFont="1" applyFill="1" applyBorder="1" applyAlignment="1">
      <alignment horizontal="center" vertical="center" wrapText="1"/>
    </xf>
    <xf numFmtId="164" fontId="0" fillId="0" borderId="26" xfId="0" applyNumberFormat="1" applyFont="1" applyBorder="1" applyAlignment="1">
      <alignment horizontal="center" vertical="center" wrapText="1"/>
    </xf>
    <xf numFmtId="164" fontId="0" fillId="0" borderId="2" xfId="0" applyNumberFormat="1" applyBorder="1" applyAlignment="1">
      <alignment horizontal="center" vertical="center" wrapText="1"/>
    </xf>
    <xf numFmtId="164" fontId="0" fillId="0" borderId="0" xfId="0" applyNumberFormat="1" applyBorder="1" applyAlignment="1">
      <alignment horizontal="center" wrapText="1"/>
    </xf>
    <xf numFmtId="164" fontId="0" fillId="0" borderId="0" xfId="0" applyNumberFormat="1" applyAlignment="1">
      <alignment horizontal="center" wrapText="1"/>
    </xf>
    <xf numFmtId="0" fontId="0" fillId="0" borderId="15" xfId="0" applyFont="1" applyBorder="1" applyAlignment="1">
      <alignment horizontal="center" vertical="center" wrapText="1"/>
    </xf>
    <xf numFmtId="164" fontId="0" fillId="4" borderId="2" xfId="0" applyNumberFormat="1" applyFill="1" applyBorder="1" applyAlignment="1">
      <alignment horizontal="center" vertical="center" wrapText="1"/>
    </xf>
    <xf numFmtId="164" fontId="0" fillId="5" borderId="2" xfId="0" applyNumberFormat="1" applyFill="1" applyBorder="1" applyAlignment="1">
      <alignment horizontal="center" vertical="center" wrapText="1"/>
    </xf>
    <xf numFmtId="164" fontId="0" fillId="0" borderId="9" xfId="0" applyNumberFormat="1" applyBorder="1" applyAlignment="1">
      <alignment horizontal="center" vertical="center" wrapText="1"/>
    </xf>
    <xf numFmtId="164" fontId="0" fillId="0" borderId="3" xfId="0" applyNumberFormat="1" applyBorder="1" applyAlignment="1">
      <alignment horizontal="center" vertical="center" wrapText="1"/>
    </xf>
    <xf numFmtId="164" fontId="0" fillId="0" borderId="15" xfId="0" applyNumberFormat="1" applyBorder="1" applyAlignment="1">
      <alignment horizontal="center" vertical="center" wrapText="1"/>
    </xf>
    <xf numFmtId="164" fontId="0" fillId="0" borderId="4" xfId="0" applyNumberFormat="1" applyFont="1" applyBorder="1" applyAlignment="1">
      <alignment horizontal="center" vertical="center" wrapText="1"/>
    </xf>
    <xf numFmtId="164" fontId="0" fillId="0" borderId="3" xfId="0" applyNumberFormat="1" applyFont="1" applyBorder="1" applyAlignment="1">
      <alignment horizontal="center" vertical="center" wrapText="1"/>
    </xf>
    <xf numFmtId="0" fontId="2" fillId="0" borderId="0" xfId="0" applyFont="1" applyAlignment="1">
      <alignment horizontal="center"/>
    </xf>
    <xf numFmtId="0" fontId="0" fillId="0" borderId="0" xfId="0" applyAlignment="1">
      <alignment horizontal="center" vertical="center"/>
    </xf>
    <xf numFmtId="0" fontId="0" fillId="6" borderId="0" xfId="0" applyFill="1" applyAlignment="1">
      <alignment horizontal="center" vertical="center"/>
    </xf>
    <xf numFmtId="0" fontId="0" fillId="7" borderId="0" xfId="0" applyFill="1" applyAlignment="1">
      <alignment horizontal="center" vertical="center"/>
    </xf>
    <xf numFmtId="0" fontId="0" fillId="0" borderId="0" xfId="0" applyFill="1" applyAlignment="1">
      <alignment horizontal="center" vertical="center"/>
    </xf>
    <xf numFmtId="0" fontId="0" fillId="8" borderId="0" xfId="0" applyFill="1" applyAlignment="1">
      <alignment horizontal="center" vertical="center"/>
    </xf>
    <xf numFmtId="0" fontId="0" fillId="9" borderId="0" xfId="0" applyFill="1" applyAlignment="1">
      <alignment horizontal="center" vertical="center"/>
    </xf>
    <xf numFmtId="0" fontId="0" fillId="10" borderId="0" xfId="0" applyFill="1" applyAlignment="1">
      <alignment horizontal="center" vertical="center"/>
    </xf>
    <xf numFmtId="0" fontId="0" fillId="11" borderId="0" xfId="0" applyFill="1" applyAlignment="1">
      <alignment horizontal="center" vertical="center"/>
    </xf>
    <xf numFmtId="0" fontId="0" fillId="13" borderId="0" xfId="0" applyFill="1" applyAlignment="1">
      <alignment horizontal="center" vertical="center"/>
    </xf>
    <xf numFmtId="0" fontId="0" fillId="12" borderId="0" xfId="0" applyFill="1" applyAlignment="1">
      <alignment horizontal="center" vertical="center"/>
    </xf>
    <xf numFmtId="164" fontId="0" fillId="14" borderId="2" xfId="0" applyNumberFormat="1" applyFont="1" applyFill="1" applyBorder="1" applyAlignment="1">
      <alignment horizontal="center" vertical="center" wrapText="1"/>
    </xf>
    <xf numFmtId="164" fontId="0" fillId="15" borderId="2" xfId="0" applyNumberFormat="1" applyFill="1" applyBorder="1" applyAlignment="1">
      <alignment horizontal="center" vertical="center" wrapText="1"/>
    </xf>
    <xf numFmtId="164" fontId="0" fillId="16" borderId="2" xfId="0" applyNumberFormat="1" applyFill="1" applyBorder="1" applyAlignment="1">
      <alignment horizontal="center" vertical="center" wrapText="1"/>
    </xf>
    <xf numFmtId="0" fontId="0" fillId="12" borderId="2" xfId="0" applyFill="1" applyBorder="1" applyAlignment="1">
      <alignment horizontal="center" vertical="center" wrapText="1"/>
    </xf>
    <xf numFmtId="0" fontId="0" fillId="6" borderId="0" xfId="0" applyFill="1" applyAlignment="1">
      <alignment vertical="center"/>
    </xf>
    <xf numFmtId="0" fontId="2" fillId="0" borderId="20" xfId="0" applyFont="1" applyBorder="1" applyAlignment="1">
      <alignment horizontal="center" vertical="center" wrapText="1"/>
    </xf>
    <xf numFmtId="0" fontId="7" fillId="0" borderId="1" xfId="0" applyFont="1" applyFill="1" applyBorder="1" applyAlignment="1">
      <alignment horizontal="center" vertical="center" wrapText="1"/>
    </xf>
    <xf numFmtId="0" fontId="0" fillId="0" borderId="2" xfId="0" applyBorder="1" applyAlignment="1">
      <alignment horizontal="left" vertical="center"/>
    </xf>
    <xf numFmtId="0" fontId="0" fillId="0" borderId="2" xfId="0" applyBorder="1" applyAlignment="1">
      <alignmen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7" fillId="0" borderId="1" xfId="0" applyFont="1"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vertical="center" wrapText="1"/>
    </xf>
    <xf numFmtId="0" fontId="0" fillId="0" borderId="1" xfId="0" applyFill="1" applyBorder="1" applyAlignment="1">
      <alignment horizontal="center" vertical="center"/>
    </xf>
    <xf numFmtId="0" fontId="0" fillId="0" borderId="2" xfId="0" applyFill="1" applyBorder="1" applyAlignment="1">
      <alignment horizontal="center" vertical="center" wrapText="1"/>
    </xf>
    <xf numFmtId="0" fontId="0" fillId="0" borderId="1" xfId="0" applyFill="1" applyBorder="1" applyAlignment="1">
      <alignment horizontal="left" vertical="center" wrapText="1"/>
    </xf>
    <xf numFmtId="0" fontId="0" fillId="0" borderId="2" xfId="0" applyFill="1" applyBorder="1" applyAlignment="1">
      <alignment horizontal="left" vertical="center" wrapText="1"/>
    </xf>
    <xf numFmtId="0" fontId="7" fillId="0" borderId="1" xfId="0" applyFont="1" applyBorder="1" applyAlignment="1">
      <alignment horizontal="center" vertical="center" wrapText="1"/>
    </xf>
    <xf numFmtId="0" fontId="0" fillId="0" borderId="2" xfId="0" applyFill="1" applyBorder="1" applyAlignment="1">
      <alignment vertical="center" wrapText="1"/>
    </xf>
    <xf numFmtId="164" fontId="0" fillId="2" borderId="2" xfId="0" applyNumberFormat="1" applyFill="1" applyBorder="1" applyAlignment="1">
      <alignment horizontal="center" vertical="center" wrapText="1"/>
    </xf>
    <xf numFmtId="164" fontId="0" fillId="3" borderId="2" xfId="0" applyNumberFormat="1" applyFill="1" applyBorder="1" applyAlignment="1">
      <alignment horizontal="center" vertical="center" wrapText="1"/>
    </xf>
    <xf numFmtId="164" fontId="0" fillId="4" borderId="2" xfId="0" applyNumberFormat="1" applyFill="1" applyBorder="1" applyAlignment="1">
      <alignment horizontal="center" vertical="center" wrapText="1"/>
    </xf>
    <xf numFmtId="164" fontId="0" fillId="5" borderId="2" xfId="0" applyNumberFormat="1" applyFill="1" applyBorder="1" applyAlignment="1">
      <alignment horizontal="center" vertical="center" wrapText="1"/>
    </xf>
    <xf numFmtId="0" fontId="0" fillId="0" borderId="0" xfId="0" applyAlignment="1">
      <alignment horizontal="center" vertical="center"/>
    </xf>
    <xf numFmtId="0" fontId="0" fillId="6" borderId="0" xfId="0" applyFill="1" applyAlignment="1">
      <alignment horizontal="center" vertical="center"/>
    </xf>
    <xf numFmtId="0" fontId="0" fillId="7" borderId="0" xfId="0" applyFill="1" applyAlignment="1">
      <alignment horizontal="center" vertical="center"/>
    </xf>
    <xf numFmtId="0" fontId="0" fillId="8" borderId="0" xfId="0" applyFill="1" applyAlignment="1">
      <alignment horizontal="center" vertical="center"/>
    </xf>
    <xf numFmtId="0" fontId="0" fillId="9" borderId="0" xfId="0" applyFill="1" applyAlignment="1">
      <alignment horizontal="center" vertical="center"/>
    </xf>
    <xf numFmtId="0" fontId="0" fillId="10" borderId="0" xfId="0" applyFill="1" applyAlignment="1">
      <alignment horizontal="center" vertical="center"/>
    </xf>
    <xf numFmtId="0" fontId="0" fillId="11" borderId="0" xfId="0" applyFill="1" applyAlignment="1">
      <alignment horizontal="center" vertical="center"/>
    </xf>
    <xf numFmtId="0" fontId="0" fillId="13" borderId="0" xfId="0" applyFill="1" applyAlignment="1">
      <alignment horizontal="center" vertical="center"/>
    </xf>
    <xf numFmtId="0" fontId="0" fillId="12" borderId="0" xfId="0" applyFill="1" applyAlignment="1">
      <alignment horizontal="center" vertical="center"/>
    </xf>
    <xf numFmtId="164" fontId="0" fillId="14" borderId="2" xfId="0" applyNumberFormat="1" applyFont="1" applyFill="1" applyBorder="1" applyAlignment="1">
      <alignment horizontal="center" vertical="center" wrapText="1"/>
    </xf>
    <xf numFmtId="164" fontId="0" fillId="15" borderId="2" xfId="0" applyNumberFormat="1" applyFill="1" applyBorder="1" applyAlignment="1">
      <alignment horizontal="center" vertical="center" wrapText="1"/>
    </xf>
    <xf numFmtId="164" fontId="0" fillId="16" borderId="2" xfId="0" applyNumberFormat="1" applyFill="1" applyBorder="1" applyAlignment="1">
      <alignment horizontal="center" vertical="center" wrapText="1"/>
    </xf>
    <xf numFmtId="0" fontId="0" fillId="12" borderId="2" xfId="0" applyFill="1" applyBorder="1" applyAlignment="1">
      <alignment horizontal="center" vertical="center" wrapText="1"/>
    </xf>
    <xf numFmtId="0" fontId="0" fillId="12" borderId="1" xfId="0" applyFill="1" applyBorder="1" applyAlignment="1">
      <alignment horizontal="center" vertical="center" wrapText="1"/>
    </xf>
    <xf numFmtId="0" fontId="0" fillId="7" borderId="1" xfId="0" applyFill="1" applyBorder="1" applyAlignment="1">
      <alignment horizontal="center" vertical="center" wrapText="1"/>
    </xf>
    <xf numFmtId="0" fontId="0" fillId="6" borderId="1" xfId="0" applyFill="1" applyBorder="1" applyAlignment="1">
      <alignment horizontal="center" vertical="center" wrapText="1"/>
    </xf>
    <xf numFmtId="0" fontId="0" fillId="6" borderId="1" xfId="0" applyFill="1" applyBorder="1" applyAlignment="1">
      <alignment vertical="center" wrapText="1"/>
    </xf>
    <xf numFmtId="0" fontId="0" fillId="6" borderId="1" xfId="0" applyFill="1" applyBorder="1" applyAlignment="1">
      <alignment horizontal="center" vertical="center"/>
    </xf>
    <xf numFmtId="0" fontId="0" fillId="6" borderId="2" xfId="0" applyFill="1" applyBorder="1" applyAlignment="1">
      <alignment horizontal="center" vertical="center" wrapText="1"/>
    </xf>
    <xf numFmtId="164" fontId="0" fillId="6" borderId="2" xfId="0" applyNumberFormat="1" applyFill="1" applyBorder="1" applyAlignment="1">
      <alignment horizontal="center" vertical="center" wrapText="1"/>
    </xf>
    <xf numFmtId="0" fontId="0" fillId="6" borderId="1" xfId="0" applyFill="1" applyBorder="1" applyAlignment="1">
      <alignment horizontal="left" vertical="center" wrapText="1"/>
    </xf>
    <xf numFmtId="0" fontId="0" fillId="0" borderId="2" xfId="0" applyFill="1" applyBorder="1" applyAlignment="1">
      <alignment horizontal="center" vertical="center"/>
    </xf>
    <xf numFmtId="0" fontId="7" fillId="7" borderId="2" xfId="0" applyFont="1" applyFill="1" applyBorder="1" applyAlignment="1">
      <alignment horizontal="center" vertical="center" wrapText="1"/>
    </xf>
    <xf numFmtId="164" fontId="0" fillId="0" borderId="28" xfId="0" applyNumberFormat="1" applyBorder="1" applyAlignment="1">
      <alignment horizontal="center" vertical="center" wrapText="1"/>
    </xf>
    <xf numFmtId="164" fontId="0" fillId="0" borderId="25" xfId="0" applyNumberFormat="1" applyBorder="1" applyAlignment="1">
      <alignment horizontal="center" vertical="center" wrapText="1"/>
    </xf>
    <xf numFmtId="164" fontId="0" fillId="0" borderId="29" xfId="0" applyNumberFormat="1" applyBorder="1" applyAlignment="1">
      <alignment horizontal="center" vertical="center" wrapText="1"/>
    </xf>
    <xf numFmtId="164" fontId="0" fillId="0" borderId="22" xfId="0" applyNumberFormat="1" applyFont="1" applyBorder="1" applyAlignment="1">
      <alignment horizontal="center" vertical="center" wrapText="1"/>
    </xf>
    <xf numFmtId="164" fontId="0" fillId="0" borderId="25" xfId="0" applyNumberFormat="1" applyFont="1" applyBorder="1" applyAlignment="1">
      <alignment horizontal="center" vertical="center" wrapText="1"/>
    </xf>
    <xf numFmtId="0" fontId="2" fillId="0" borderId="27" xfId="0" applyFont="1" applyBorder="1" applyAlignment="1">
      <alignment horizontal="center" vertical="center" wrapText="1"/>
    </xf>
    <xf numFmtId="0" fontId="0" fillId="0" borderId="1" xfId="0" applyFont="1" applyBorder="1" applyAlignment="1">
      <alignment horizontal="center" vertical="center" wrapText="1"/>
    </xf>
    <xf numFmtId="0" fontId="8" fillId="0" borderId="1" xfId="0" applyFont="1" applyBorder="1" applyAlignment="1">
      <alignment horizontal="center" vertical="center" wrapText="1"/>
    </xf>
    <xf numFmtId="164" fontId="0" fillId="0" borderId="1" xfId="0" applyNumberFormat="1"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xf numFmtId="0" fontId="0" fillId="0" borderId="0" xfId="0" applyAlignment="1">
      <alignment horizontal="center"/>
    </xf>
    <xf numFmtId="0" fontId="0" fillId="0" borderId="0" xfId="0" applyAlignment="1">
      <alignment horizontal="right"/>
    </xf>
    <xf numFmtId="0" fontId="0" fillId="0" borderId="1" xfId="0" applyFill="1" applyBorder="1" applyAlignment="1">
      <alignment horizontal="center" vertical="center" wrapText="1"/>
    </xf>
    <xf numFmtId="0" fontId="0" fillId="0" borderId="0" xfId="0" applyFill="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164" fontId="0" fillId="0" borderId="2" xfId="0" applyNumberFormat="1" applyFill="1" applyBorder="1" applyAlignment="1">
      <alignment horizontal="center" vertical="center" wrapText="1"/>
    </xf>
    <xf numFmtId="164" fontId="0" fillId="0" borderId="1" xfId="0" applyNumberForma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0" fontId="2" fillId="0" borderId="20" xfId="0" applyFont="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164" fontId="0" fillId="0" borderId="0" xfId="0" applyNumberFormat="1" applyFill="1" applyBorder="1" applyAlignment="1">
      <alignment horizontal="center" vertical="center" wrapText="1"/>
    </xf>
    <xf numFmtId="0" fontId="10" fillId="0" borderId="1" xfId="0" applyFont="1" applyBorder="1" applyAlignment="1">
      <alignment horizontal="left" vertical="center" wrapText="1"/>
    </xf>
    <xf numFmtId="0" fontId="11"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0" fillId="7" borderId="1" xfId="0" applyFill="1" applyBorder="1" applyAlignment="1">
      <alignment horizontal="left" vertical="center" wrapText="1"/>
    </xf>
    <xf numFmtId="0" fontId="0" fillId="2" borderId="1" xfId="0" applyFill="1" applyBorder="1" applyAlignment="1">
      <alignment horizontal="left" vertical="center" wrapText="1"/>
    </xf>
    <xf numFmtId="0" fontId="0" fillId="0" borderId="0" xfId="0" applyFill="1" applyBorder="1" applyAlignment="1">
      <alignment horizontal="center" vertical="center" wrapText="1"/>
    </xf>
    <xf numFmtId="0" fontId="0" fillId="0" borderId="0" xfId="0" applyFill="1" applyAlignment="1">
      <alignment horizontal="left" wrapText="1"/>
    </xf>
    <xf numFmtId="0" fontId="0" fillId="13" borderId="1" xfId="0" applyFill="1" applyBorder="1" applyAlignment="1">
      <alignment horizontal="center" vertical="center" wrapText="1"/>
    </xf>
    <xf numFmtId="0" fontId="0" fillId="18" borderId="1" xfId="0" applyFill="1" applyBorder="1" applyAlignment="1">
      <alignment horizontal="center" vertical="center" wrapText="1"/>
    </xf>
    <xf numFmtId="0" fontId="0" fillId="0" borderId="1" xfId="0" applyBorder="1" applyAlignment="1">
      <alignment horizontal="left" vertical="top"/>
    </xf>
    <xf numFmtId="0" fontId="13" fillId="0" borderId="1" xfId="0" applyFont="1" applyFill="1" applyBorder="1" applyAlignment="1">
      <alignment horizontal="center" vertical="center"/>
    </xf>
    <xf numFmtId="0" fontId="0" fillId="0" borderId="1" xfId="0" applyFill="1" applyBorder="1" applyAlignment="1">
      <alignment horizontal="left" wrapText="1"/>
    </xf>
    <xf numFmtId="164" fontId="0" fillId="0" borderId="1" xfId="0" applyNumberFormat="1" applyBorder="1" applyAlignment="1">
      <alignment horizontal="center" wrapText="1"/>
    </xf>
    <xf numFmtId="0" fontId="0" fillId="0" borderId="26"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26" xfId="0" applyFont="1" applyBorder="1" applyAlignment="1">
      <alignment horizontal="left" vertical="top" wrapText="1"/>
    </xf>
    <xf numFmtId="0" fontId="0" fillId="0" borderId="0" xfId="0" applyFont="1" applyBorder="1" applyAlignment="1">
      <alignment horizontal="center" vertical="top" wrapText="1"/>
    </xf>
    <xf numFmtId="0" fontId="0" fillId="0" borderId="25" xfId="0" applyFont="1" applyBorder="1" applyAlignment="1">
      <alignment horizontal="center" vertical="top" wrapText="1"/>
    </xf>
    <xf numFmtId="0" fontId="2" fillId="0" borderId="20" xfId="0" applyFont="1" applyBorder="1" applyAlignment="1">
      <alignment horizontal="center" vertical="top" wrapText="1"/>
    </xf>
    <xf numFmtId="0" fontId="0" fillId="0" borderId="20" xfId="0" applyFont="1" applyBorder="1" applyAlignment="1">
      <alignment horizontal="left" vertical="top" wrapText="1"/>
    </xf>
    <xf numFmtId="0" fontId="0" fillId="0" borderId="24" xfId="0" applyFont="1" applyBorder="1" applyAlignment="1">
      <alignment horizontal="center" vertical="top" wrapText="1"/>
    </xf>
    <xf numFmtId="0" fontId="0" fillId="0" borderId="20" xfId="0" applyFont="1" applyBorder="1" applyAlignment="1">
      <alignment horizontal="center" vertical="top" wrapText="1"/>
    </xf>
    <xf numFmtId="0" fontId="2" fillId="0" borderId="20" xfId="0" applyFont="1" applyBorder="1" applyAlignment="1">
      <alignment horizontal="center" vertical="center" wrapText="1"/>
    </xf>
    <xf numFmtId="0" fontId="0" fillId="0" borderId="13" xfId="0" applyBorder="1" applyAlignment="1">
      <alignment horizontal="center" vertical="center" wrapText="1"/>
    </xf>
    <xf numFmtId="0" fontId="0" fillId="0" borderId="3" xfId="0" applyFill="1" applyBorder="1" applyAlignment="1">
      <alignment horizontal="center" vertical="center" wrapText="1"/>
    </xf>
    <xf numFmtId="0" fontId="0" fillId="0" borderId="3" xfId="0" applyBorder="1" applyAlignment="1">
      <alignment horizontal="center" vertical="center"/>
    </xf>
    <xf numFmtId="0" fontId="0" fillId="0" borderId="14" xfId="0" applyFont="1" applyFill="1" applyBorder="1" applyAlignment="1">
      <alignment horizontal="center" vertical="center" wrapText="1"/>
    </xf>
    <xf numFmtId="0" fontId="0" fillId="0" borderId="30" xfId="0" applyBorder="1" applyAlignment="1">
      <alignment horizontal="center" vertical="center" wrapText="1"/>
    </xf>
    <xf numFmtId="0" fontId="0" fillId="2" borderId="31" xfId="0" applyFill="1" applyBorder="1" applyAlignment="1">
      <alignment horizontal="left"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1" xfId="0" applyBorder="1" applyAlignment="1">
      <alignment horizontal="left" vertical="center" wrapText="1"/>
    </xf>
    <xf numFmtId="0" fontId="0" fillId="0" borderId="31" xfId="0" applyFill="1" applyBorder="1" applyAlignment="1">
      <alignment horizontal="left" vertical="center" wrapText="1"/>
    </xf>
    <xf numFmtId="0" fontId="0" fillId="0" borderId="31" xfId="0" applyBorder="1" applyAlignment="1">
      <alignment horizontal="center" vertical="center"/>
    </xf>
    <xf numFmtId="0" fontId="11" fillId="0" borderId="31" xfId="0" applyFont="1" applyFill="1" applyBorder="1" applyAlignment="1">
      <alignment horizontal="left" vertical="center" wrapText="1"/>
    </xf>
    <xf numFmtId="0" fontId="0" fillId="7" borderId="31" xfId="0" applyFill="1" applyBorder="1" applyAlignment="1">
      <alignment horizontal="left" vertical="center" wrapText="1"/>
    </xf>
    <xf numFmtId="0" fontId="14" fillId="0" borderId="31" xfId="0" applyFont="1" applyBorder="1" applyAlignment="1">
      <alignment wrapText="1"/>
    </xf>
    <xf numFmtId="0" fontId="7" fillId="0" borderId="31" xfId="0" applyFont="1" applyBorder="1" applyAlignment="1">
      <alignment horizontal="left" vertical="center" wrapText="1"/>
    </xf>
    <xf numFmtId="0" fontId="11" fillId="0" borderId="31" xfId="0" applyFont="1" applyBorder="1" applyAlignment="1">
      <alignment horizontal="left" vertical="center" wrapText="1"/>
    </xf>
    <xf numFmtId="0" fontId="13" fillId="0" borderId="30" xfId="0" applyFont="1" applyFill="1" applyBorder="1" applyAlignment="1">
      <alignment horizontal="center" vertical="center"/>
    </xf>
    <xf numFmtId="0" fontId="10" fillId="0" borderId="31" xfId="0" applyFont="1" applyBorder="1" applyAlignment="1">
      <alignment horizontal="left" vertical="center" wrapText="1"/>
    </xf>
    <xf numFmtId="0" fontId="7" fillId="0" borderId="30" xfId="0" applyFont="1" applyBorder="1" applyAlignment="1">
      <alignment horizontal="center" vertical="center" wrapText="1"/>
    </xf>
    <xf numFmtId="0" fontId="7" fillId="0" borderId="30" xfId="0" applyFont="1" applyFill="1" applyBorder="1" applyAlignment="1">
      <alignment horizontal="center" vertical="center" wrapText="1"/>
    </xf>
    <xf numFmtId="0" fontId="0" fillId="0" borderId="31" xfId="0" applyBorder="1" applyAlignment="1">
      <alignment horizontal="left" vertical="center"/>
    </xf>
    <xf numFmtId="0" fontId="11" fillId="0" borderId="30" xfId="0" applyFont="1" applyFill="1" applyBorder="1" applyAlignment="1">
      <alignment horizontal="center" vertical="center" wrapText="1"/>
    </xf>
    <xf numFmtId="0" fontId="0" fillId="0" borderId="30" xfId="0"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33" xfId="0" applyFill="1" applyBorder="1" applyAlignment="1">
      <alignment horizontal="left" wrapText="1"/>
    </xf>
    <xf numFmtId="0" fontId="0" fillId="0" borderId="33" xfId="0" applyBorder="1" applyAlignment="1">
      <alignment horizontal="center" wrapText="1"/>
    </xf>
    <xf numFmtId="0" fontId="0" fillId="0" borderId="33" xfId="0" applyBorder="1" applyAlignment="1">
      <alignment horizontal="center"/>
    </xf>
    <xf numFmtId="164" fontId="0" fillId="0" borderId="33" xfId="0" applyNumberFormat="1" applyBorder="1" applyAlignment="1">
      <alignment horizontal="center" wrapText="1"/>
    </xf>
    <xf numFmtId="0" fontId="0" fillId="0" borderId="34" xfId="0" applyBorder="1" applyAlignment="1">
      <alignment wrapText="1"/>
    </xf>
    <xf numFmtId="0" fontId="15" fillId="0" borderId="0" xfId="0" applyFont="1" applyAlignment="1">
      <alignment wrapText="1"/>
    </xf>
    <xf numFmtId="0" fontId="15" fillId="0" borderId="0" xfId="0" applyFont="1"/>
    <xf numFmtId="14" fontId="15" fillId="0" borderId="0" xfId="0" applyNumberFormat="1" applyFont="1"/>
    <xf numFmtId="0" fontId="15" fillId="0" borderId="0" xfId="0" applyFont="1" applyAlignment="1">
      <alignment horizontal="left" wrapText="1"/>
    </xf>
    <xf numFmtId="0" fontId="15" fillId="0" borderId="0" xfId="0" applyFont="1" applyAlignment="1">
      <alignment vertical="center"/>
    </xf>
    <xf numFmtId="0" fontId="5" fillId="0" borderId="0" xfId="0" applyFont="1" applyBorder="1" applyAlignment="1">
      <alignment horizontal="center" wrapText="1"/>
    </xf>
    <xf numFmtId="0" fontId="7" fillId="0" borderId="2" xfId="0" applyFont="1" applyBorder="1" applyAlignment="1">
      <alignment horizontal="center" vertical="center" wrapText="1"/>
    </xf>
    <xf numFmtId="0" fontId="15" fillId="0" borderId="0" xfId="618" applyFont="1" applyFill="1" applyBorder="1" applyAlignment="1">
      <alignment horizontal="left" vertical="top" wrapText="1"/>
    </xf>
    <xf numFmtId="0" fontId="11" fillId="0" borderId="1" xfId="618" applyFont="1" applyFill="1" applyBorder="1" applyAlignment="1">
      <alignment horizontal="center" vertical="top" wrapText="1"/>
    </xf>
    <xf numFmtId="0" fontId="0" fillId="13" borderId="30" xfId="0" applyFill="1" applyBorder="1" applyAlignment="1">
      <alignment horizontal="center" vertical="center" wrapText="1"/>
    </xf>
    <xf numFmtId="0" fontId="0" fillId="13" borderId="1" xfId="0" applyFill="1" applyBorder="1" applyAlignment="1">
      <alignment horizontal="center" vertical="center"/>
    </xf>
    <xf numFmtId="164" fontId="0" fillId="13" borderId="1" xfId="0" applyNumberFormat="1" applyFill="1" applyBorder="1" applyAlignment="1">
      <alignment horizontal="center" vertical="center" wrapText="1"/>
    </xf>
    <xf numFmtId="0" fontId="0" fillId="0" borderId="1" xfId="0" applyBorder="1"/>
    <xf numFmtId="0" fontId="0" fillId="16" borderId="1" xfId="0" applyFill="1" applyBorder="1" applyAlignment="1">
      <alignment horizontal="center" vertical="center" wrapText="1"/>
    </xf>
    <xf numFmtId="0" fontId="0" fillId="0" borderId="31" xfId="0" applyFont="1" applyFill="1" applyBorder="1" applyAlignment="1">
      <alignment horizontal="left" vertical="center" wrapText="1"/>
    </xf>
    <xf numFmtId="0" fontId="0" fillId="0" borderId="31" xfId="0" applyBorder="1" applyAlignment="1">
      <alignment horizontal="left" vertical="top"/>
    </xf>
    <xf numFmtId="0" fontId="0" fillId="0" borderId="38"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25" xfId="0" applyBorder="1" applyAlignment="1">
      <alignment horizontal="center" vertical="center" wrapText="1"/>
    </xf>
    <xf numFmtId="0" fontId="0" fillId="0" borderId="25" xfId="0" applyFill="1" applyBorder="1" applyAlignment="1">
      <alignment horizontal="center" vertical="center" wrapText="1"/>
    </xf>
    <xf numFmtId="0" fontId="0" fillId="0" borderId="25" xfId="0" applyBorder="1" applyAlignment="1">
      <alignment horizontal="center" vertical="center"/>
    </xf>
    <xf numFmtId="0" fontId="8" fillId="0" borderId="25" xfId="0" applyFont="1" applyBorder="1" applyAlignment="1">
      <alignment horizontal="center" vertical="center" wrapText="1"/>
    </xf>
    <xf numFmtId="0" fontId="0" fillId="16" borderId="30" xfId="0" applyFill="1" applyBorder="1" applyAlignment="1">
      <alignment horizontal="center" vertical="center" wrapText="1"/>
    </xf>
    <xf numFmtId="0" fontId="0" fillId="16" borderId="1" xfId="0" applyFill="1" applyBorder="1" applyAlignment="1">
      <alignment horizontal="center" vertical="center"/>
    </xf>
    <xf numFmtId="164" fontId="0" fillId="16" borderId="1" xfId="0" applyNumberFormat="1" applyFill="1" applyBorder="1" applyAlignment="1">
      <alignment horizontal="center" vertical="center" wrapText="1"/>
    </xf>
    <xf numFmtId="0" fontId="0" fillId="18" borderId="30" xfId="0" applyFill="1" applyBorder="1" applyAlignment="1">
      <alignment horizontal="center" vertical="center" wrapText="1"/>
    </xf>
    <xf numFmtId="0" fontId="0" fillId="18" borderId="1" xfId="0" applyFill="1" applyBorder="1" applyAlignment="1">
      <alignment horizontal="center" vertical="center"/>
    </xf>
    <xf numFmtId="164" fontId="0" fillId="18" borderId="1" xfId="0" applyNumberFormat="1" applyFill="1" applyBorder="1" applyAlignment="1">
      <alignment horizontal="center" vertical="center" wrapText="1"/>
    </xf>
    <xf numFmtId="0" fontId="0" fillId="18" borderId="36" xfId="0" applyFill="1" applyBorder="1" applyAlignment="1">
      <alignment horizontal="center" vertical="center" wrapText="1"/>
    </xf>
    <xf numFmtId="0" fontId="0" fillId="18" borderId="37" xfId="0" applyFill="1" applyBorder="1" applyAlignment="1">
      <alignment horizontal="center" vertical="center" wrapText="1"/>
    </xf>
    <xf numFmtId="0" fontId="0" fillId="18" borderId="37" xfId="0" applyFill="1" applyBorder="1" applyAlignment="1">
      <alignment horizontal="center" vertical="center"/>
    </xf>
    <xf numFmtId="164" fontId="0" fillId="18" borderId="37" xfId="0" applyNumberFormat="1" applyFill="1" applyBorder="1" applyAlignment="1">
      <alignment horizontal="center" vertical="center" wrapText="1"/>
    </xf>
    <xf numFmtId="0" fontId="0" fillId="23" borderId="30" xfId="0" applyFill="1" applyBorder="1" applyAlignment="1">
      <alignment horizontal="center" vertical="center" wrapText="1"/>
    </xf>
    <xf numFmtId="0" fontId="0" fillId="23" borderId="1" xfId="0" applyFill="1" applyBorder="1" applyAlignment="1">
      <alignment horizontal="center" vertical="center" wrapText="1"/>
    </xf>
    <xf numFmtId="0" fontId="0" fillId="23" borderId="1" xfId="0" applyFill="1" applyBorder="1" applyAlignment="1">
      <alignment horizontal="center" vertical="center"/>
    </xf>
    <xf numFmtId="164" fontId="0" fillId="23" borderId="1" xfId="0" applyNumberFormat="1" applyFill="1" applyBorder="1" applyAlignment="1">
      <alignment horizontal="center" vertical="center" wrapText="1"/>
    </xf>
    <xf numFmtId="0" fontId="16" fillId="21" borderId="30" xfId="0" applyFont="1" applyFill="1" applyBorder="1" applyAlignment="1">
      <alignment horizontal="center" vertical="center" wrapText="1"/>
    </xf>
    <xf numFmtId="0" fontId="16" fillId="21" borderId="1" xfId="0" applyFont="1" applyFill="1" applyBorder="1" applyAlignment="1">
      <alignment horizontal="center" vertical="center" wrapText="1"/>
    </xf>
    <xf numFmtId="0" fontId="16" fillId="21" borderId="1" xfId="0" applyFont="1" applyFill="1" applyBorder="1" applyAlignment="1">
      <alignment horizontal="center" vertical="center"/>
    </xf>
    <xf numFmtId="164" fontId="16" fillId="21" borderId="1" xfId="0" applyNumberFormat="1" applyFont="1" applyFill="1" applyBorder="1" applyAlignment="1">
      <alignment horizontal="center" vertical="center" wrapText="1"/>
    </xf>
    <xf numFmtId="0" fontId="16" fillId="20" borderId="30" xfId="0" applyFont="1" applyFill="1" applyBorder="1" applyAlignment="1">
      <alignment horizontal="center" vertical="center" wrapText="1"/>
    </xf>
    <xf numFmtId="0" fontId="16" fillId="20" borderId="1" xfId="0" applyFont="1" applyFill="1" applyBorder="1" applyAlignment="1">
      <alignment horizontal="center" vertical="center" wrapText="1"/>
    </xf>
    <xf numFmtId="0" fontId="16" fillId="20" borderId="1" xfId="0" applyFont="1" applyFill="1" applyBorder="1" applyAlignment="1">
      <alignment horizontal="center" vertical="center"/>
    </xf>
    <xf numFmtId="164" fontId="16" fillId="20" borderId="1" xfId="0" applyNumberFormat="1" applyFont="1" applyFill="1" applyBorder="1" applyAlignment="1">
      <alignment horizontal="center" vertical="center" wrapText="1"/>
    </xf>
    <xf numFmtId="0" fontId="16" fillId="22" borderId="30" xfId="0" applyFont="1" applyFill="1" applyBorder="1" applyAlignment="1">
      <alignment horizontal="center" vertical="center" wrapText="1"/>
    </xf>
    <xf numFmtId="0" fontId="16" fillId="22" borderId="1" xfId="0" applyFont="1" applyFill="1" applyBorder="1" applyAlignment="1">
      <alignment horizontal="center" vertical="center" wrapText="1"/>
    </xf>
    <xf numFmtId="0" fontId="16" fillId="22" borderId="1" xfId="0" applyFont="1" applyFill="1" applyBorder="1" applyAlignment="1">
      <alignment horizontal="center" vertical="center"/>
    </xf>
    <xf numFmtId="164" fontId="16" fillId="22" borderId="1" xfId="0" applyNumberFormat="1" applyFont="1" applyFill="1" applyBorder="1" applyAlignment="1">
      <alignment horizontal="center" vertical="center" wrapText="1"/>
    </xf>
    <xf numFmtId="0" fontId="0" fillId="19" borderId="30" xfId="0" applyFont="1" applyFill="1" applyBorder="1" applyAlignment="1">
      <alignment horizontal="center" vertical="center" wrapText="1"/>
    </xf>
    <xf numFmtId="0" fontId="0" fillId="19" borderId="1" xfId="0" applyFont="1" applyFill="1" applyBorder="1" applyAlignment="1">
      <alignment horizontal="center" vertical="center" wrapText="1"/>
    </xf>
    <xf numFmtId="0" fontId="0" fillId="19" borderId="1" xfId="0" applyFont="1" applyFill="1" applyBorder="1" applyAlignment="1">
      <alignment horizontal="center" vertical="center"/>
    </xf>
    <xf numFmtId="164" fontId="0" fillId="19" borderId="1" xfId="0" applyNumberFormat="1" applyFont="1" applyFill="1" applyBorder="1" applyAlignment="1">
      <alignment horizontal="center" vertical="center" wrapText="1"/>
    </xf>
    <xf numFmtId="0" fontId="0" fillId="23" borderId="1" xfId="0" applyFill="1" applyBorder="1"/>
    <xf numFmtId="0" fontId="0" fillId="18" borderId="1" xfId="0" applyFill="1" applyBorder="1"/>
    <xf numFmtId="0" fontId="0" fillId="22" borderId="1" xfId="0" applyFill="1" applyBorder="1"/>
    <xf numFmtId="0" fontId="0" fillId="13" borderId="1" xfId="0" applyFill="1" applyBorder="1"/>
    <xf numFmtId="0" fontId="0" fillId="20" borderId="1" xfId="0" applyFill="1" applyBorder="1"/>
    <xf numFmtId="0" fontId="0" fillId="21" borderId="1" xfId="0" applyFill="1" applyBorder="1"/>
    <xf numFmtId="0" fontId="0" fillId="8" borderId="1" xfId="0" applyFill="1" applyBorder="1"/>
    <xf numFmtId="0" fontId="0" fillId="4" borderId="1" xfId="0" applyFill="1" applyBorder="1"/>
    <xf numFmtId="0" fontId="0" fillId="16" borderId="1" xfId="0" applyFill="1" applyBorder="1"/>
    <xf numFmtId="0" fontId="0" fillId="24" borderId="1" xfId="0" applyFill="1" applyBorder="1"/>
    <xf numFmtId="0" fontId="16" fillId="25" borderId="30" xfId="0" applyFont="1" applyFill="1" applyBorder="1" applyAlignment="1">
      <alignment horizontal="center" vertical="center" wrapText="1"/>
    </xf>
    <xf numFmtId="0" fontId="16" fillId="25" borderId="1" xfId="0" applyFont="1" applyFill="1" applyBorder="1" applyAlignment="1">
      <alignment horizontal="center" vertical="center" wrapText="1"/>
    </xf>
    <xf numFmtId="0" fontId="16" fillId="25" borderId="1" xfId="0" applyFont="1" applyFill="1" applyBorder="1" applyAlignment="1">
      <alignment horizontal="center" vertical="center"/>
    </xf>
    <xf numFmtId="164" fontId="16" fillId="25" borderId="1" xfId="0" applyNumberFormat="1" applyFont="1" applyFill="1" applyBorder="1" applyAlignment="1">
      <alignment horizontal="center" vertical="center" wrapText="1"/>
    </xf>
    <xf numFmtId="0" fontId="11" fillId="16" borderId="1" xfId="0" applyFont="1" applyFill="1" applyBorder="1" applyAlignment="1">
      <alignment horizontal="center" vertical="center" wrapText="1"/>
    </xf>
    <xf numFmtId="0" fontId="0" fillId="26" borderId="1" xfId="0" applyFill="1" applyBorder="1"/>
    <xf numFmtId="0" fontId="16" fillId="27" borderId="30" xfId="0" applyFont="1" applyFill="1" applyBorder="1" applyAlignment="1">
      <alignment horizontal="center" vertical="center" wrapText="1"/>
    </xf>
    <xf numFmtId="0" fontId="16" fillId="27" borderId="1" xfId="0" applyFont="1" applyFill="1" applyBorder="1" applyAlignment="1">
      <alignment horizontal="center" vertical="center" wrapText="1"/>
    </xf>
    <xf numFmtId="0" fontId="16" fillId="27" borderId="1" xfId="0" applyFont="1" applyFill="1" applyBorder="1" applyAlignment="1">
      <alignment horizontal="center" vertical="center"/>
    </xf>
    <xf numFmtId="164" fontId="16" fillId="27" borderId="1" xfId="0" applyNumberFormat="1" applyFont="1" applyFill="1" applyBorder="1" applyAlignment="1">
      <alignment horizontal="center" vertical="center" wrapText="1"/>
    </xf>
    <xf numFmtId="0" fontId="11" fillId="0" borderId="0" xfId="0" applyFont="1"/>
    <xf numFmtId="0" fontId="11" fillId="0" borderId="0" xfId="0" applyFont="1" applyAlignment="1">
      <alignment horizontal="center" vertical="center"/>
    </xf>
    <xf numFmtId="164" fontId="11" fillId="0" borderId="1" xfId="0" applyNumberFormat="1"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164" fontId="11" fillId="4" borderId="1"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164" fontId="0" fillId="3" borderId="1" xfId="0" applyNumberForma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164" fontId="11" fillId="3" borderId="1" xfId="0" applyNumberFormat="1" applyFont="1" applyFill="1" applyBorder="1" applyAlignment="1">
      <alignment horizontal="center" vertical="center" wrapText="1"/>
    </xf>
    <xf numFmtId="0" fontId="11" fillId="2" borderId="31"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16" fillId="0" borderId="0" xfId="0" applyFont="1"/>
    <xf numFmtId="0" fontId="16" fillId="0" borderId="0" xfId="0" applyFont="1" applyAlignment="1">
      <alignment horizontal="center" vertical="center"/>
    </xf>
    <xf numFmtId="0" fontId="11" fillId="4" borderId="35"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 xfId="0" applyFont="1" applyFill="1" applyBorder="1" applyAlignment="1">
      <alignment horizontal="center" vertical="center"/>
    </xf>
    <xf numFmtId="164" fontId="11" fillId="4" borderId="2"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0" fillId="18" borderId="0" xfId="0" applyFill="1" applyBorder="1" applyAlignment="1">
      <alignment horizontal="center" vertical="center" wrapText="1"/>
    </xf>
    <xf numFmtId="0" fontId="0" fillId="16" borderId="30" xfId="0" applyFont="1" applyFill="1" applyBorder="1" applyAlignment="1">
      <alignment horizontal="center" vertical="center" wrapText="1"/>
    </xf>
    <xf numFmtId="0" fontId="0" fillId="16" borderId="1" xfId="0" applyFont="1" applyFill="1" applyBorder="1" applyAlignment="1">
      <alignment horizontal="center" vertical="center" wrapText="1"/>
    </xf>
    <xf numFmtId="0" fontId="0" fillId="16" borderId="1" xfId="0" applyFont="1" applyFill="1" applyBorder="1" applyAlignment="1">
      <alignment horizontal="center" vertical="center"/>
    </xf>
    <xf numFmtId="164" fontId="0" fillId="16" borderId="1" xfId="0" applyNumberFormat="1" applyFont="1" applyFill="1" applyBorder="1" applyAlignment="1">
      <alignment horizontal="center" vertical="center" wrapText="1"/>
    </xf>
    <xf numFmtId="0" fontId="0" fillId="2" borderId="31" xfId="0" applyFont="1" applyFill="1" applyBorder="1" applyAlignment="1">
      <alignment horizontal="left" vertical="center" wrapText="1"/>
    </xf>
    <xf numFmtId="0" fontId="0" fillId="0" borderId="0" xfId="0" applyFont="1"/>
    <xf numFmtId="0" fontId="0" fillId="0" borderId="0" xfId="0" applyFont="1" applyAlignment="1">
      <alignment horizontal="center" vertical="center"/>
    </xf>
    <xf numFmtId="0" fontId="5" fillId="0" borderId="4" xfId="0" applyFont="1" applyBorder="1" applyAlignment="1">
      <alignment horizontal="center" wrapText="1"/>
    </xf>
    <xf numFmtId="0" fontId="5" fillId="0" borderId="5" xfId="0" applyFont="1" applyBorder="1" applyAlignment="1">
      <alignment horizontal="center" wrapText="1"/>
    </xf>
    <xf numFmtId="0" fontId="5" fillId="0" borderId="21" xfId="0" applyFont="1" applyBorder="1" applyAlignment="1">
      <alignment horizontal="center" wrapText="1"/>
    </xf>
    <xf numFmtId="0" fontId="5" fillId="0" borderId="6" xfId="0" applyFont="1" applyBorder="1" applyAlignment="1">
      <alignment horizontal="center" wrapText="1"/>
    </xf>
    <xf numFmtId="0" fontId="0" fillId="0" borderId="12" xfId="0" applyBorder="1" applyAlignment="1">
      <alignment horizontal="center" vertical="center" wrapText="1"/>
    </xf>
    <xf numFmtId="0" fontId="0" fillId="0" borderId="7" xfId="0"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164" fontId="2" fillId="0" borderId="17" xfId="0" applyNumberFormat="1" applyFont="1" applyBorder="1" applyAlignment="1">
      <alignment horizontal="center" vertical="center" wrapText="1"/>
    </xf>
    <xf numFmtId="164" fontId="2" fillId="0" borderId="18" xfId="0" applyNumberFormat="1"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12" xfId="0" applyFont="1" applyBorder="1" applyAlignment="1">
      <alignment horizontal="right" vertical="center" wrapText="1"/>
    </xf>
    <xf numFmtId="0" fontId="6" fillId="0" borderId="7" xfId="0" applyFont="1" applyBorder="1" applyAlignment="1">
      <alignment horizontal="right" vertical="center" wrapText="1"/>
    </xf>
    <xf numFmtId="0" fontId="6" fillId="0" borderId="8" xfId="0" applyFont="1" applyBorder="1" applyAlignment="1">
      <alignment horizontal="right" vertical="center" wrapText="1"/>
    </xf>
    <xf numFmtId="0" fontId="6" fillId="0" borderId="4" xfId="0" applyFont="1" applyBorder="1" applyAlignment="1">
      <alignment horizontal="right" vertical="center" wrapText="1"/>
    </xf>
    <xf numFmtId="0" fontId="6" fillId="0" borderId="5" xfId="0" applyFont="1" applyBorder="1" applyAlignment="1">
      <alignment horizontal="right" vertical="center" wrapText="1"/>
    </xf>
    <xf numFmtId="0" fontId="6" fillId="0" borderId="6" xfId="0" applyFont="1" applyBorder="1" applyAlignment="1">
      <alignment horizontal="right" vertical="center" wrapText="1"/>
    </xf>
    <xf numFmtId="0" fontId="6" fillId="0" borderId="22" xfId="0" applyFont="1" applyBorder="1" applyAlignment="1">
      <alignment horizontal="right" vertical="center" wrapText="1"/>
    </xf>
    <xf numFmtId="0" fontId="6" fillId="0" borderId="21" xfId="0" applyFont="1" applyBorder="1" applyAlignment="1">
      <alignment horizontal="right" vertical="center" wrapText="1"/>
    </xf>
    <xf numFmtId="0" fontId="6" fillId="0" borderId="27" xfId="0" applyFont="1" applyBorder="1" applyAlignment="1">
      <alignment horizontal="right" vertical="center" wrapText="1"/>
    </xf>
    <xf numFmtId="0" fontId="2" fillId="0" borderId="1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164" fontId="2" fillId="0" borderId="19" xfId="0" applyNumberFormat="1" applyFont="1" applyBorder="1" applyAlignment="1">
      <alignment horizontal="center" vertical="center" wrapText="1"/>
    </xf>
    <xf numFmtId="0" fontId="2" fillId="0" borderId="19" xfId="0" applyFont="1" applyFill="1" applyBorder="1" applyAlignment="1">
      <alignment horizontal="center" vertical="center" wrapText="1"/>
    </xf>
  </cellXfs>
  <cellStyles count="869">
    <cellStyle name="40% - Accent4 2" xfId="24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Normal" xfId="0" builtinId="0"/>
    <cellStyle name="Normal 2" xfId="618"/>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externalLink" Target="externalLinks/externalLink1.xml"/><Relationship Id="rId9" Type="http://schemas.openxmlformats.org/officeDocument/2006/relationships/theme" Target="theme/theme1.xml"/><Relationship Id="rId1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RAD%20Integrated%20Project%20Prioritization%20Matrix%20Baseline%20R1-1%2004-13...%20(2)%20McLaughlin%20Site%20Service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D GP Baseline"/>
      <sheetName val="List Sources"/>
    </sheetNames>
    <sheetDataSet>
      <sheetData sheetId="0" refreshError="1"/>
      <sheetData sheetId="1">
        <row r="39">
          <cell r="A39" t="str">
            <v>NScD</v>
          </cell>
        </row>
        <row r="40">
          <cell r="A40" t="str">
            <v>ISD</v>
          </cell>
        </row>
        <row r="41">
          <cell r="A41" t="str">
            <v>CEMD</v>
          </cell>
        </row>
        <row r="42">
          <cell r="A42" t="str">
            <v>RAD</v>
          </cell>
        </row>
        <row r="43">
          <cell r="A43" t="str">
            <v>QCMD</v>
          </cell>
        </row>
        <row r="44">
          <cell r="A44" t="str">
            <v>RRD</v>
          </cell>
        </row>
        <row r="45">
          <cell r="A45" t="str">
            <v>NDAVD</v>
          </cell>
        </row>
        <row r="46">
          <cell r="A46" t="str">
            <v>BSMD</v>
          </cell>
        </row>
        <row r="47">
          <cell r="A47" t="str">
            <v>SPSO</v>
          </cell>
        </row>
        <row r="50">
          <cell r="A50" t="str">
            <v>APBIIS</v>
          </cell>
        </row>
        <row r="51">
          <cell r="A51" t="str">
            <v>EERF</v>
          </cell>
        </row>
        <row r="52">
          <cell r="A52" t="str">
            <v>MSO</v>
          </cell>
        </row>
        <row r="53">
          <cell r="A53" t="str">
            <v>SCLS</v>
          </cell>
        </row>
        <row r="54">
          <cell r="A54" t="str">
            <v>OPS</v>
          </cell>
        </row>
        <row r="55">
          <cell r="A55" t="str">
            <v>CON</v>
          </cell>
        </row>
        <row r="56">
          <cell r="A56" t="str">
            <v>IDAC</v>
          </cell>
        </row>
        <row r="57">
          <cell r="A57" t="str">
            <v>FAC</v>
          </cell>
        </row>
        <row r="58">
          <cell r="A58" t="str">
            <v>SITE</v>
          </cell>
        </row>
        <row r="59">
          <cell r="A59" t="str">
            <v>ESHQ</v>
          </cell>
        </row>
        <row r="60">
          <cell r="A60" t="str">
            <v>SNSINST</v>
          </cell>
        </row>
        <row r="61">
          <cell r="A61" t="str">
            <v>HFIRINST</v>
          </cell>
        </row>
        <row r="62">
          <cell r="A62" t="str">
            <v>SNSENG</v>
          </cell>
        </row>
        <row r="63">
          <cell r="A63" t="str">
            <v>HFIRENG</v>
          </cell>
        </row>
        <row r="64">
          <cell r="A64" t="str">
            <v>SE</v>
          </cell>
        </row>
        <row r="65">
          <cell r="A65" t="str">
            <v>IPD</v>
          </cell>
        </row>
        <row r="66">
          <cell r="A66" t="str">
            <v>SDEA</v>
          </cell>
        </row>
        <row r="67">
          <cell r="A67" t="str">
            <v>CFQA</v>
          </cell>
        </row>
        <row r="68">
          <cell r="A68" t="str">
            <v>PMOA</v>
          </cell>
        </row>
        <row r="69">
          <cell r="A69" t="str">
            <v>ENENV</v>
          </cell>
        </row>
        <row r="70">
          <cell r="A70" t="str">
            <v>BBS</v>
          </cell>
        </row>
        <row r="71">
          <cell r="A71" t="str">
            <v>SDSM</v>
          </cell>
        </row>
        <row r="72">
          <cell r="A72" t="str">
            <v>DIFF</v>
          </cell>
        </row>
        <row r="73">
          <cell r="A73" t="str">
            <v>ENGMAT</v>
          </cell>
        </row>
        <row r="74">
          <cell r="A74" t="str">
            <v>SPEC</v>
          </cell>
        </row>
        <row r="75">
          <cell r="A75" t="str">
            <v>TECHADV</v>
          </cell>
        </row>
        <row r="76">
          <cell r="A76" t="str">
            <v>SDA</v>
          </cell>
        </row>
        <row r="77">
          <cell r="A77" t="str">
            <v>CAMM</v>
          </cell>
        </row>
        <row r="78">
          <cell r="A78" t="str">
            <v>TAX</v>
          </cell>
        </row>
        <row r="79">
          <cell r="A79" t="str">
            <v>TFN</v>
          </cell>
        </row>
        <row r="80">
          <cell r="A80" t="str">
            <v>SOM</v>
          </cell>
        </row>
        <row r="81">
          <cell r="A81" t="str">
            <v>TOF</v>
          </cell>
        </row>
        <row r="82">
          <cell r="A82" t="str">
            <v>USER</v>
          </cell>
        </row>
        <row r="83">
          <cell r="A83" t="str">
            <v>COMM</v>
          </cell>
        </row>
        <row r="84">
          <cell r="A84" t="str">
            <v>STS</v>
          </cell>
        </row>
        <row r="85">
          <cell r="A85" t="str">
            <v>DCRM</v>
          </cell>
        </row>
        <row r="86">
          <cell r="A86" t="str">
            <v>DIV</v>
          </cell>
        </row>
        <row r="87">
          <cell r="A87" t="str">
            <v>PROC</v>
          </cell>
        </row>
        <row r="96">
          <cell r="A96" t="str">
            <v>AIP</v>
          </cell>
        </row>
        <row r="97">
          <cell r="A97" t="str">
            <v>GPP</v>
          </cell>
        </row>
        <row r="98">
          <cell r="A98" t="str">
            <v>IGPP</v>
          </cell>
        </row>
        <row r="99">
          <cell r="A99" t="str">
            <v>OIP</v>
          </cell>
        </row>
        <row r="100">
          <cell r="A100" t="str">
            <v>MIE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38"/>
  <sheetViews>
    <sheetView tabSelected="1" zoomScale="120" zoomScaleNormal="120" zoomScalePageLayoutView="120" workbookViewId="0">
      <selection sqref="A1:Z136"/>
    </sheetView>
  </sheetViews>
  <sheetFormatPr baseColWidth="10" defaultColWidth="11" defaultRowHeight="15" x14ac:dyDescent="0"/>
  <cols>
    <col min="1" max="1" width="11.1640625" style="7" customWidth="1"/>
    <col min="2" max="2" width="12.5" style="7" customWidth="1"/>
    <col min="3" max="3" width="27.5" style="161" customWidth="1"/>
    <col min="4" max="4" width="12.5" style="161" customWidth="1"/>
    <col min="5" max="5" width="11.1640625" style="9" customWidth="1"/>
    <col min="6" max="6" width="10.1640625" style="9" customWidth="1"/>
    <col min="7" max="7" width="15.83203125" style="9" customWidth="1"/>
    <col min="8" max="8" width="18.33203125" style="9" customWidth="1"/>
    <col min="9" max="9" width="21.1640625" style="138" customWidth="1"/>
    <col min="10" max="10" width="21.33203125" style="138" customWidth="1"/>
    <col min="11" max="11" width="27.83203125" style="138" customWidth="1"/>
    <col min="12" max="12" width="16.1640625" style="9" customWidth="1"/>
    <col min="13" max="13" width="18.5" style="9" customWidth="1"/>
    <col min="14" max="14" width="18.83203125" style="9" customWidth="1"/>
    <col min="15" max="15" width="17.1640625" style="9" customWidth="1"/>
    <col min="16" max="16" width="17.6640625" style="9" customWidth="1"/>
    <col min="17" max="17" width="18.5" style="9" customWidth="1"/>
    <col min="18" max="19" width="9.33203125" style="9" customWidth="1"/>
    <col min="20" max="20" width="8.5" style="9" customWidth="1"/>
    <col min="21" max="21" width="17.83203125" style="9" customWidth="1"/>
    <col min="22" max="22" width="16.1640625" style="9" customWidth="1"/>
    <col min="23" max="23" width="8.33203125" style="9" customWidth="1"/>
    <col min="24" max="24" width="10.83203125" style="9" customWidth="1"/>
    <col min="25" max="25" width="12.33203125" style="53" customWidth="1"/>
    <col min="26" max="26" width="44.6640625" style="7" customWidth="1"/>
    <col min="27" max="27" width="17.1640625" customWidth="1"/>
    <col min="28" max="28" width="6.1640625" customWidth="1"/>
    <col min="29" max="29" width="145.5" customWidth="1"/>
    <col min="60" max="16384" width="11" style="137"/>
  </cols>
  <sheetData>
    <row r="1" spans="1:59" s="3" customFormat="1" ht="30" customHeight="1" thickBot="1">
      <c r="A1" s="314" t="s">
        <v>172</v>
      </c>
      <c r="B1" s="315"/>
      <c r="C1" s="315"/>
      <c r="D1" s="315"/>
      <c r="E1" s="315"/>
      <c r="F1" s="315"/>
      <c r="G1" s="315"/>
      <c r="H1" s="315"/>
      <c r="I1" s="315"/>
      <c r="J1" s="315"/>
      <c r="K1" s="315"/>
      <c r="L1" s="315"/>
      <c r="M1" s="315"/>
      <c r="N1" s="315"/>
      <c r="O1" s="315"/>
      <c r="P1" s="315"/>
      <c r="Q1" s="315"/>
      <c r="R1" s="315"/>
      <c r="S1" s="315"/>
      <c r="T1" s="315"/>
      <c r="U1" s="316"/>
      <c r="V1" s="316"/>
      <c r="W1" s="316"/>
      <c r="X1" s="316"/>
      <c r="Y1" s="316"/>
      <c r="Z1" s="317"/>
      <c r="AA1"/>
      <c r="AB1"/>
      <c r="AC1"/>
      <c r="AD1"/>
      <c r="AE1"/>
      <c r="AF1"/>
      <c r="AG1"/>
      <c r="AH1"/>
      <c r="AI1"/>
      <c r="AJ1"/>
      <c r="AK1"/>
      <c r="AL1"/>
      <c r="AM1"/>
      <c r="AN1"/>
      <c r="AO1"/>
      <c r="AP1"/>
      <c r="AQ1"/>
      <c r="AR1"/>
      <c r="AS1"/>
      <c r="AT1"/>
      <c r="AU1"/>
      <c r="AV1"/>
      <c r="AW1"/>
      <c r="AX1"/>
      <c r="AY1"/>
      <c r="AZ1"/>
      <c r="BA1"/>
      <c r="BB1"/>
      <c r="BC1"/>
      <c r="BD1"/>
      <c r="BE1"/>
      <c r="BF1"/>
      <c r="BG1"/>
    </row>
    <row r="2" spans="1:59" s="13" customFormat="1" ht="16" customHeight="1" thickBot="1">
      <c r="A2" s="318"/>
      <c r="B2" s="319"/>
      <c r="C2" s="319"/>
      <c r="D2" s="319"/>
      <c r="E2" s="319"/>
      <c r="F2" s="319"/>
      <c r="G2" s="319"/>
      <c r="H2" s="319"/>
      <c r="I2" s="319"/>
      <c r="J2" s="319"/>
      <c r="K2" s="319"/>
      <c r="L2" s="319"/>
      <c r="M2" s="17" t="s">
        <v>150</v>
      </c>
      <c r="N2" s="16" t="s">
        <v>151</v>
      </c>
      <c r="O2" s="16" t="s">
        <v>152</v>
      </c>
      <c r="P2" s="16" t="s">
        <v>153</v>
      </c>
      <c r="Q2" s="26" t="s">
        <v>182</v>
      </c>
      <c r="R2" s="320" t="s">
        <v>341</v>
      </c>
      <c r="S2" s="321"/>
      <c r="T2" s="321"/>
      <c r="U2" s="31" t="s">
        <v>323</v>
      </c>
      <c r="V2" s="54" t="s">
        <v>324</v>
      </c>
      <c r="W2" s="168" t="s">
        <v>328</v>
      </c>
      <c r="X2" s="168" t="s">
        <v>487</v>
      </c>
      <c r="Y2" s="325" t="s">
        <v>342</v>
      </c>
      <c r="Z2" s="327" t="s">
        <v>185</v>
      </c>
      <c r="AA2"/>
      <c r="AB2"/>
      <c r="AC2"/>
      <c r="AD2"/>
      <c r="AE2"/>
      <c r="AF2"/>
      <c r="AG2"/>
      <c r="AH2"/>
      <c r="AI2"/>
      <c r="AJ2"/>
      <c r="AK2"/>
      <c r="AL2"/>
      <c r="AM2"/>
      <c r="AN2"/>
      <c r="AO2"/>
      <c r="AP2"/>
      <c r="AQ2"/>
      <c r="AR2"/>
      <c r="AS2"/>
      <c r="AT2"/>
      <c r="AU2"/>
      <c r="AV2"/>
      <c r="AW2"/>
      <c r="AX2"/>
      <c r="AY2"/>
      <c r="AZ2"/>
      <c r="BA2"/>
      <c r="BB2"/>
      <c r="BC2"/>
      <c r="BD2"/>
      <c r="BE2"/>
      <c r="BF2"/>
      <c r="BG2"/>
    </row>
    <row r="3" spans="1:59" ht="91" thickBot="1">
      <c r="A3" s="329" t="s">
        <v>173</v>
      </c>
      <c r="B3" s="330"/>
      <c r="C3" s="330"/>
      <c r="D3" s="330"/>
      <c r="E3" s="330"/>
      <c r="F3" s="330"/>
      <c r="G3" s="330"/>
      <c r="H3" s="330"/>
      <c r="I3" s="330"/>
      <c r="J3" s="330"/>
      <c r="K3" s="330"/>
      <c r="L3" s="330"/>
      <c r="M3" s="21" t="s">
        <v>174</v>
      </c>
      <c r="N3" s="22" t="s">
        <v>175</v>
      </c>
      <c r="O3" s="22" t="s">
        <v>176</v>
      </c>
      <c r="P3" s="22" t="s">
        <v>177</v>
      </c>
      <c r="Q3" s="23" t="s">
        <v>410</v>
      </c>
      <c r="R3" s="322"/>
      <c r="S3" s="323"/>
      <c r="T3" s="323"/>
      <c r="U3" s="21" t="s">
        <v>325</v>
      </c>
      <c r="V3" s="23" t="s">
        <v>326</v>
      </c>
      <c r="W3" s="169" t="s">
        <v>329</v>
      </c>
      <c r="X3" s="169" t="s">
        <v>707</v>
      </c>
      <c r="Y3" s="326"/>
      <c r="Z3" s="328"/>
    </row>
    <row r="4" spans="1:59" s="1" customFormat="1" ht="325" customHeight="1" thickBot="1">
      <c r="A4" s="329" t="s">
        <v>154</v>
      </c>
      <c r="B4" s="330"/>
      <c r="C4" s="330"/>
      <c r="D4" s="330"/>
      <c r="E4" s="330"/>
      <c r="F4" s="330"/>
      <c r="G4" s="330"/>
      <c r="H4" s="330"/>
      <c r="I4" s="330"/>
      <c r="J4" s="330"/>
      <c r="K4" s="330"/>
      <c r="L4" s="331"/>
      <c r="M4" s="18" t="s">
        <v>413</v>
      </c>
      <c r="N4" s="19" t="s">
        <v>178</v>
      </c>
      <c r="O4" s="19" t="s">
        <v>406</v>
      </c>
      <c r="P4" s="19" t="s">
        <v>408</v>
      </c>
      <c r="Q4" s="20" t="s">
        <v>486</v>
      </c>
      <c r="R4" s="322"/>
      <c r="S4" s="323"/>
      <c r="T4" s="324"/>
      <c r="U4" s="35" t="s">
        <v>327</v>
      </c>
      <c r="V4" s="20" t="s">
        <v>335</v>
      </c>
      <c r="W4" s="36"/>
      <c r="X4" s="171" t="s">
        <v>711</v>
      </c>
      <c r="Y4" s="326"/>
      <c r="Z4" s="328"/>
      <c r="AA4"/>
      <c r="AB4"/>
      <c r="AC4"/>
      <c r="AD4"/>
      <c r="AE4"/>
      <c r="AF4"/>
      <c r="AG4"/>
      <c r="AH4"/>
      <c r="AI4"/>
      <c r="AJ4"/>
      <c r="AK4"/>
      <c r="AL4"/>
      <c r="AM4"/>
      <c r="AN4"/>
      <c r="AO4"/>
      <c r="AP4"/>
      <c r="AQ4"/>
      <c r="AR4"/>
      <c r="AS4"/>
      <c r="AT4"/>
      <c r="AU4"/>
      <c r="AV4"/>
      <c r="AW4"/>
      <c r="AX4"/>
      <c r="AY4"/>
      <c r="AZ4"/>
      <c r="BA4"/>
      <c r="BB4"/>
      <c r="BC4"/>
      <c r="BD4"/>
      <c r="BE4"/>
      <c r="BF4"/>
      <c r="BG4"/>
    </row>
    <row r="5" spans="1:59" s="1" customFormat="1" ht="226" thickBot="1">
      <c r="A5" s="332" t="s">
        <v>149</v>
      </c>
      <c r="B5" s="333"/>
      <c r="C5" s="333"/>
      <c r="D5" s="333"/>
      <c r="E5" s="333"/>
      <c r="F5" s="333"/>
      <c r="G5" s="333"/>
      <c r="H5" s="333"/>
      <c r="I5" s="333"/>
      <c r="J5" s="333"/>
      <c r="K5" s="333"/>
      <c r="L5" s="334"/>
      <c r="M5" s="18" t="s">
        <v>179</v>
      </c>
      <c r="N5" s="19" t="s">
        <v>180</v>
      </c>
      <c r="O5" s="18" t="s">
        <v>180</v>
      </c>
      <c r="P5" s="19" t="s">
        <v>179</v>
      </c>
      <c r="Q5" s="20" t="s">
        <v>181</v>
      </c>
      <c r="R5" s="322"/>
      <c r="S5" s="323"/>
      <c r="T5" s="324"/>
      <c r="U5" s="172" t="s">
        <v>346</v>
      </c>
      <c r="V5" s="173" t="s">
        <v>336</v>
      </c>
      <c r="W5" s="174"/>
      <c r="X5" s="175" t="s">
        <v>709</v>
      </c>
      <c r="Y5" s="326"/>
      <c r="Z5" s="328"/>
      <c r="AA5"/>
      <c r="AB5"/>
      <c r="AC5"/>
      <c r="AD5"/>
      <c r="AE5"/>
      <c r="AF5"/>
      <c r="AG5"/>
      <c r="AH5"/>
      <c r="AI5"/>
      <c r="AJ5"/>
      <c r="AK5"/>
      <c r="AL5"/>
      <c r="AM5"/>
      <c r="AN5"/>
      <c r="AO5"/>
      <c r="AP5"/>
      <c r="AQ5"/>
      <c r="AR5"/>
      <c r="AS5"/>
      <c r="AT5"/>
      <c r="AU5"/>
      <c r="AV5"/>
      <c r="AW5"/>
      <c r="AX5"/>
      <c r="AY5"/>
      <c r="AZ5"/>
      <c r="BA5"/>
      <c r="BB5"/>
      <c r="BC5"/>
      <c r="BD5"/>
      <c r="BE5"/>
      <c r="BF5"/>
      <c r="BG5"/>
    </row>
    <row r="6" spans="1:59" s="1" customFormat="1" ht="181" thickBot="1">
      <c r="A6" s="332" t="s">
        <v>183</v>
      </c>
      <c r="B6" s="333"/>
      <c r="C6" s="333"/>
      <c r="D6" s="333"/>
      <c r="E6" s="333"/>
      <c r="F6" s="333"/>
      <c r="G6" s="333"/>
      <c r="H6" s="333"/>
      <c r="I6" s="333"/>
      <c r="J6" s="333"/>
      <c r="K6" s="333"/>
      <c r="L6" s="334"/>
      <c r="M6" s="18" t="s">
        <v>332</v>
      </c>
      <c r="N6" s="19" t="s">
        <v>330</v>
      </c>
      <c r="O6" s="19" t="s">
        <v>331</v>
      </c>
      <c r="P6" s="19" t="s">
        <v>333</v>
      </c>
      <c r="Q6" s="20" t="s">
        <v>334</v>
      </c>
      <c r="R6" s="322"/>
      <c r="S6" s="323"/>
      <c r="T6" s="324"/>
      <c r="U6" s="172" t="s">
        <v>412</v>
      </c>
      <c r="V6" s="176" t="s">
        <v>337</v>
      </c>
      <c r="W6" s="174"/>
      <c r="X6" s="177" t="s">
        <v>710</v>
      </c>
      <c r="Y6" s="326"/>
      <c r="Z6" s="328"/>
      <c r="AA6"/>
      <c r="AB6"/>
      <c r="AC6"/>
      <c r="AD6"/>
      <c r="AE6"/>
      <c r="AF6"/>
      <c r="AG6"/>
      <c r="AH6"/>
      <c r="AI6"/>
      <c r="AJ6"/>
      <c r="AK6"/>
      <c r="AL6"/>
      <c r="AM6"/>
      <c r="AN6"/>
      <c r="AO6"/>
      <c r="AP6"/>
      <c r="AQ6"/>
      <c r="AR6"/>
      <c r="AS6"/>
      <c r="AT6"/>
      <c r="AU6"/>
      <c r="AV6"/>
      <c r="AW6"/>
      <c r="AX6"/>
      <c r="AY6"/>
      <c r="AZ6"/>
      <c r="BA6"/>
      <c r="BB6"/>
      <c r="BC6"/>
      <c r="BD6"/>
      <c r="BE6"/>
      <c r="BF6"/>
      <c r="BG6"/>
    </row>
    <row r="7" spans="1:59" s="1" customFormat="1" ht="16" customHeight="1" thickBot="1">
      <c r="A7" s="335" t="s">
        <v>155</v>
      </c>
      <c r="B7" s="336"/>
      <c r="C7" s="336"/>
      <c r="D7" s="336"/>
      <c r="E7" s="336"/>
      <c r="F7" s="336"/>
      <c r="G7" s="336"/>
      <c r="H7" s="336"/>
      <c r="I7" s="336"/>
      <c r="J7" s="336"/>
      <c r="K7" s="336"/>
      <c r="L7" s="337"/>
      <c r="M7" s="127">
        <v>4</v>
      </c>
      <c r="N7" s="128">
        <v>3</v>
      </c>
      <c r="O7" s="128">
        <v>2</v>
      </c>
      <c r="P7" s="128">
        <v>2</v>
      </c>
      <c r="Q7" s="129">
        <v>8</v>
      </c>
      <c r="R7" s="322"/>
      <c r="S7" s="323"/>
      <c r="T7" s="324"/>
      <c r="U7" s="130">
        <v>1</v>
      </c>
      <c r="V7" s="131">
        <v>1</v>
      </c>
      <c r="W7" s="132"/>
      <c r="X7" s="170">
        <v>10</v>
      </c>
      <c r="Y7" s="326"/>
      <c r="Z7" s="328"/>
      <c r="AA7"/>
      <c r="AB7"/>
      <c r="AC7"/>
      <c r="AD7"/>
      <c r="AE7"/>
      <c r="AF7"/>
      <c r="AG7"/>
      <c r="AH7"/>
      <c r="AI7"/>
      <c r="AJ7"/>
      <c r="AK7"/>
      <c r="AL7"/>
      <c r="AM7"/>
      <c r="AN7"/>
      <c r="AO7"/>
      <c r="AP7"/>
      <c r="AQ7"/>
      <c r="AR7"/>
      <c r="AS7"/>
      <c r="AT7"/>
      <c r="AU7"/>
      <c r="AV7"/>
      <c r="AW7"/>
      <c r="AX7"/>
      <c r="AY7"/>
      <c r="AZ7"/>
      <c r="BA7"/>
      <c r="BB7"/>
      <c r="BC7"/>
      <c r="BD7"/>
      <c r="BE7"/>
      <c r="BF7"/>
      <c r="BG7"/>
    </row>
    <row r="8" spans="1:59" s="1" customFormat="1" ht="60">
      <c r="A8" s="227" t="s">
        <v>145</v>
      </c>
      <c r="B8" s="228" t="s">
        <v>588</v>
      </c>
      <c r="C8" s="229" t="s">
        <v>143</v>
      </c>
      <c r="D8" s="229" t="s">
        <v>590</v>
      </c>
      <c r="E8" s="228" t="s">
        <v>147</v>
      </c>
      <c r="F8" s="228" t="s">
        <v>144</v>
      </c>
      <c r="G8" s="228" t="s">
        <v>146</v>
      </c>
      <c r="H8" s="228" t="s">
        <v>148</v>
      </c>
      <c r="I8" s="230" t="s">
        <v>494</v>
      </c>
      <c r="J8" s="230" t="s">
        <v>713</v>
      </c>
      <c r="K8" s="229" t="s">
        <v>714</v>
      </c>
      <c r="L8" s="228" t="s">
        <v>271</v>
      </c>
      <c r="M8" s="38" t="s">
        <v>174</v>
      </c>
      <c r="N8" s="38" t="s">
        <v>175</v>
      </c>
      <c r="O8" s="38" t="s">
        <v>176</v>
      </c>
      <c r="P8" s="38" t="s">
        <v>177</v>
      </c>
      <c r="Q8" s="38" t="s">
        <v>410</v>
      </c>
      <c r="R8" s="231" t="s">
        <v>321</v>
      </c>
      <c r="S8" s="231" t="s">
        <v>411</v>
      </c>
      <c r="T8" s="231" t="s">
        <v>322</v>
      </c>
      <c r="U8" s="231" t="s">
        <v>338</v>
      </c>
      <c r="V8" s="231" t="s">
        <v>339</v>
      </c>
      <c r="W8" s="231" t="s">
        <v>343</v>
      </c>
      <c r="X8" s="231" t="s">
        <v>708</v>
      </c>
      <c r="Y8" s="131" t="s">
        <v>342</v>
      </c>
      <c r="Z8" s="226" t="s">
        <v>185</v>
      </c>
      <c r="AA8"/>
      <c r="AB8"/>
      <c r="AC8"/>
      <c r="AD8"/>
      <c r="AE8"/>
      <c r="AF8"/>
      <c r="AG8"/>
      <c r="AH8"/>
      <c r="AI8"/>
      <c r="AJ8"/>
      <c r="AK8"/>
      <c r="AL8"/>
      <c r="AM8"/>
      <c r="AN8"/>
      <c r="AO8"/>
      <c r="AP8"/>
      <c r="AQ8"/>
      <c r="AR8"/>
      <c r="AS8"/>
      <c r="AT8"/>
      <c r="AU8"/>
      <c r="AV8"/>
      <c r="AW8"/>
      <c r="AX8"/>
      <c r="AY8"/>
      <c r="AZ8"/>
      <c r="BA8"/>
      <c r="BB8"/>
      <c r="BC8"/>
      <c r="BD8"/>
      <c r="BE8"/>
      <c r="BF8"/>
      <c r="BG8"/>
    </row>
    <row r="9" spans="1:59" s="143" customFormat="1" ht="30">
      <c r="A9" s="242" t="s">
        <v>280</v>
      </c>
      <c r="B9" s="243" t="s">
        <v>585</v>
      </c>
      <c r="C9" s="243" t="s">
        <v>281</v>
      </c>
      <c r="D9" s="243" t="s">
        <v>592</v>
      </c>
      <c r="E9" s="243" t="s">
        <v>49</v>
      </c>
      <c r="F9" s="243" t="s">
        <v>56</v>
      </c>
      <c r="G9" s="243" t="s">
        <v>34</v>
      </c>
      <c r="H9" s="244" t="s">
        <v>165</v>
      </c>
      <c r="I9" s="244" t="s">
        <v>490</v>
      </c>
      <c r="J9" s="244" t="s">
        <v>718</v>
      </c>
      <c r="K9" s="244"/>
      <c r="L9" s="243" t="s">
        <v>170</v>
      </c>
      <c r="M9" s="243">
        <v>6</v>
      </c>
      <c r="N9" s="243">
        <v>6</v>
      </c>
      <c r="O9" s="243">
        <v>6</v>
      </c>
      <c r="P9" s="243">
        <v>0</v>
      </c>
      <c r="Q9" s="243">
        <v>0</v>
      </c>
      <c r="R9" s="243">
        <f>(M9*M$7)+(N9*N$7)+(O9*O$7)+(P9*P$7)</f>
        <v>54</v>
      </c>
      <c r="S9" s="243">
        <f>Q9*Q$7</f>
        <v>0</v>
      </c>
      <c r="T9" s="243">
        <f>R9+S9</f>
        <v>54</v>
      </c>
      <c r="U9" s="243">
        <v>1</v>
      </c>
      <c r="V9" s="243">
        <v>1</v>
      </c>
      <c r="W9" s="243">
        <f>U9*V9</f>
        <v>1</v>
      </c>
      <c r="X9" s="243">
        <v>0</v>
      </c>
      <c r="Y9" s="245">
        <f t="shared" ref="Y9:Y49" si="0">((T9*W9)/10)+X9</f>
        <v>5.4</v>
      </c>
      <c r="Z9" s="184" t="s">
        <v>572</v>
      </c>
      <c r="AA9"/>
      <c r="AB9"/>
      <c r="AC9"/>
      <c r="AD9"/>
      <c r="AE9"/>
      <c r="AF9"/>
      <c r="AG9"/>
      <c r="AH9"/>
      <c r="AI9"/>
      <c r="AJ9"/>
      <c r="AK9"/>
      <c r="AL9"/>
      <c r="AM9"/>
      <c r="AN9"/>
      <c r="AO9"/>
      <c r="AP9"/>
      <c r="AQ9"/>
      <c r="AR9"/>
      <c r="AS9"/>
      <c r="AT9"/>
      <c r="AU9"/>
      <c r="AV9"/>
      <c r="AW9"/>
      <c r="AX9"/>
      <c r="AY9"/>
      <c r="AZ9"/>
      <c r="BA9"/>
      <c r="BB9"/>
      <c r="BC9"/>
      <c r="BD9"/>
      <c r="BE9"/>
      <c r="BF9"/>
      <c r="BG9"/>
    </row>
    <row r="10" spans="1:59" s="143" customFormat="1" ht="30">
      <c r="A10" s="235" t="s">
        <v>497</v>
      </c>
      <c r="B10" s="163" t="s">
        <v>585</v>
      </c>
      <c r="C10" s="163" t="s">
        <v>498</v>
      </c>
      <c r="D10" s="163" t="s">
        <v>591</v>
      </c>
      <c r="E10" s="163" t="s">
        <v>49</v>
      </c>
      <c r="F10" s="163" t="s">
        <v>58</v>
      </c>
      <c r="G10" s="163" t="s">
        <v>36</v>
      </c>
      <c r="H10" s="236" t="s">
        <v>165</v>
      </c>
      <c r="I10" s="236" t="s">
        <v>490</v>
      </c>
      <c r="J10" s="236" t="s">
        <v>718</v>
      </c>
      <c r="K10" s="236" t="s">
        <v>652</v>
      </c>
      <c r="L10" s="163" t="s">
        <v>170</v>
      </c>
      <c r="M10" s="163">
        <v>9</v>
      </c>
      <c r="N10" s="163">
        <v>3</v>
      </c>
      <c r="O10" s="163">
        <v>0</v>
      </c>
      <c r="P10" s="163">
        <v>0</v>
      </c>
      <c r="Q10" s="163">
        <v>0</v>
      </c>
      <c r="R10" s="163">
        <v>45</v>
      </c>
      <c r="S10" s="163">
        <v>0</v>
      </c>
      <c r="T10" s="163">
        <v>45</v>
      </c>
      <c r="U10" s="163">
        <v>2</v>
      </c>
      <c r="V10" s="163">
        <v>3</v>
      </c>
      <c r="W10" s="163">
        <v>6</v>
      </c>
      <c r="X10" s="163">
        <v>0</v>
      </c>
      <c r="Y10" s="237">
        <f t="shared" si="0"/>
        <v>27</v>
      </c>
      <c r="Z10" s="225" t="s">
        <v>626</v>
      </c>
      <c r="AA10"/>
      <c r="AB10"/>
      <c r="AC10"/>
      <c r="AD10"/>
      <c r="AE10"/>
      <c r="AF10"/>
      <c r="AG10"/>
      <c r="AH10"/>
      <c r="AI10"/>
      <c r="AJ10"/>
      <c r="AK10"/>
      <c r="AL10"/>
      <c r="AM10"/>
      <c r="AN10"/>
      <c r="AO10"/>
      <c r="AP10"/>
      <c r="AQ10"/>
      <c r="AR10"/>
      <c r="AS10"/>
      <c r="AT10"/>
      <c r="AU10"/>
      <c r="AV10"/>
      <c r="AW10"/>
      <c r="AX10"/>
      <c r="AY10"/>
      <c r="AZ10"/>
      <c r="BA10"/>
      <c r="BB10"/>
      <c r="BC10"/>
      <c r="BD10"/>
      <c r="BE10"/>
      <c r="BF10"/>
      <c r="BG10"/>
    </row>
    <row r="11" spans="1:59" s="143" customFormat="1" ht="30">
      <c r="A11" s="235" t="s">
        <v>318</v>
      </c>
      <c r="B11" s="163" t="s">
        <v>585</v>
      </c>
      <c r="C11" s="163" t="s">
        <v>319</v>
      </c>
      <c r="D11" s="163" t="s">
        <v>592</v>
      </c>
      <c r="E11" s="163" t="s">
        <v>49</v>
      </c>
      <c r="F11" s="163" t="s">
        <v>57</v>
      </c>
      <c r="G11" s="163" t="s">
        <v>518</v>
      </c>
      <c r="H11" s="236" t="s">
        <v>162</v>
      </c>
      <c r="I11" s="236" t="s">
        <v>490</v>
      </c>
      <c r="J11" s="236" t="s">
        <v>718</v>
      </c>
      <c r="K11" s="236" t="s">
        <v>652</v>
      </c>
      <c r="L11" s="163" t="s">
        <v>169</v>
      </c>
      <c r="M11" s="163">
        <v>6</v>
      </c>
      <c r="N11" s="163">
        <v>6</v>
      </c>
      <c r="O11" s="163">
        <v>0</v>
      </c>
      <c r="P11" s="163">
        <v>0</v>
      </c>
      <c r="Q11" s="163">
        <v>0</v>
      </c>
      <c r="R11" s="163">
        <f t="shared" ref="R11:R51" si="1">(M11*M$7)+(N11*N$7)+(O11*O$7)+(P11*P$7)</f>
        <v>42</v>
      </c>
      <c r="S11" s="163">
        <f t="shared" ref="S11:S49" si="2">Q11*Q$7</f>
        <v>0</v>
      </c>
      <c r="T11" s="163">
        <f t="shared" ref="T11:T49" si="3">R11+S11</f>
        <v>42</v>
      </c>
      <c r="U11" s="163">
        <v>5</v>
      </c>
      <c r="V11" s="163">
        <v>1</v>
      </c>
      <c r="W11" s="163">
        <f t="shared" ref="W11:W51" si="4">U11*V11</f>
        <v>5</v>
      </c>
      <c r="X11" s="163">
        <v>0</v>
      </c>
      <c r="Y11" s="237">
        <f t="shared" si="0"/>
        <v>21</v>
      </c>
      <c r="Z11" s="184" t="s">
        <v>568</v>
      </c>
      <c r="AA11"/>
      <c r="AB11"/>
      <c r="AC11"/>
      <c r="AD11"/>
      <c r="AE11"/>
      <c r="AF11"/>
      <c r="AG11"/>
      <c r="AH11"/>
      <c r="AI11"/>
      <c r="AJ11"/>
      <c r="AK11"/>
      <c r="AL11"/>
      <c r="AM11"/>
      <c r="AN11"/>
      <c r="AO11"/>
      <c r="AP11"/>
      <c r="AQ11"/>
      <c r="AR11"/>
      <c r="AS11"/>
      <c r="AT11"/>
      <c r="AU11"/>
      <c r="AV11"/>
      <c r="AW11"/>
      <c r="AX11"/>
      <c r="AY11"/>
      <c r="AZ11"/>
      <c r="BA11"/>
      <c r="BB11"/>
      <c r="BC11"/>
      <c r="BD11"/>
      <c r="BE11"/>
      <c r="BF11"/>
      <c r="BG11"/>
    </row>
    <row r="12" spans="1:59" s="143" customFormat="1" ht="30">
      <c r="A12" s="238" t="s">
        <v>561</v>
      </c>
      <c r="B12" s="239" t="s">
        <v>585</v>
      </c>
      <c r="C12" s="239" t="s">
        <v>276</v>
      </c>
      <c r="D12" s="239" t="s">
        <v>592</v>
      </c>
      <c r="E12" s="239" t="s">
        <v>49</v>
      </c>
      <c r="F12" s="239" t="s">
        <v>56</v>
      </c>
      <c r="G12" s="239" t="s">
        <v>34</v>
      </c>
      <c r="H12" s="240" t="s">
        <v>162</v>
      </c>
      <c r="I12" s="240" t="s">
        <v>490</v>
      </c>
      <c r="J12" s="240" t="s">
        <v>718</v>
      </c>
      <c r="K12" s="240" t="s">
        <v>652</v>
      </c>
      <c r="L12" s="239" t="s">
        <v>169</v>
      </c>
      <c r="M12" s="239">
        <v>9</v>
      </c>
      <c r="N12" s="239">
        <v>6</v>
      </c>
      <c r="O12" s="239">
        <v>3</v>
      </c>
      <c r="P12" s="239">
        <v>3</v>
      </c>
      <c r="Q12" s="239">
        <v>0</v>
      </c>
      <c r="R12" s="239">
        <f t="shared" si="1"/>
        <v>66</v>
      </c>
      <c r="S12" s="239">
        <f t="shared" si="2"/>
        <v>0</v>
      </c>
      <c r="T12" s="239">
        <f t="shared" si="3"/>
        <v>66</v>
      </c>
      <c r="U12" s="239">
        <v>3</v>
      </c>
      <c r="V12" s="239">
        <v>1</v>
      </c>
      <c r="W12" s="239">
        <f t="shared" si="4"/>
        <v>3</v>
      </c>
      <c r="X12" s="239">
        <v>0</v>
      </c>
      <c r="Y12" s="241">
        <f t="shared" si="0"/>
        <v>19.8</v>
      </c>
      <c r="Z12" s="184" t="s">
        <v>567</v>
      </c>
      <c r="AA12"/>
      <c r="AB12"/>
      <c r="AC12"/>
      <c r="AD12"/>
      <c r="AE12"/>
      <c r="AF12"/>
      <c r="AG12"/>
      <c r="AH12"/>
      <c r="AI12"/>
      <c r="AJ12"/>
      <c r="AK12"/>
      <c r="AL12"/>
      <c r="AM12"/>
      <c r="AN12"/>
      <c r="AO12"/>
      <c r="AP12"/>
      <c r="AQ12"/>
      <c r="AR12"/>
      <c r="AS12"/>
      <c r="AT12"/>
      <c r="AU12"/>
      <c r="AV12"/>
      <c r="AW12"/>
      <c r="AX12"/>
      <c r="AY12"/>
      <c r="AZ12"/>
      <c r="BA12"/>
      <c r="BB12"/>
      <c r="BC12"/>
      <c r="BD12"/>
      <c r="BE12"/>
      <c r="BF12"/>
      <c r="BG12"/>
    </row>
    <row r="13" spans="1:59" s="143" customFormat="1">
      <c r="A13" s="235" t="s">
        <v>430</v>
      </c>
      <c r="B13" s="163" t="s">
        <v>585</v>
      </c>
      <c r="C13" s="163" t="s">
        <v>431</v>
      </c>
      <c r="D13" s="163" t="s">
        <v>591</v>
      </c>
      <c r="E13" s="163" t="s">
        <v>49</v>
      </c>
      <c r="F13" s="163" t="s">
        <v>60</v>
      </c>
      <c r="G13" s="163" t="s">
        <v>239</v>
      </c>
      <c r="H13" s="236" t="s">
        <v>165</v>
      </c>
      <c r="I13" s="236" t="s">
        <v>490</v>
      </c>
      <c r="J13" s="236" t="s">
        <v>718</v>
      </c>
      <c r="K13" s="236" t="s">
        <v>652</v>
      </c>
      <c r="L13" s="163" t="s">
        <v>171</v>
      </c>
      <c r="M13" s="163">
        <v>9</v>
      </c>
      <c r="N13" s="163">
        <v>3</v>
      </c>
      <c r="O13" s="163">
        <v>0</v>
      </c>
      <c r="P13" s="163">
        <v>9</v>
      </c>
      <c r="Q13" s="163">
        <v>0</v>
      </c>
      <c r="R13" s="163">
        <f t="shared" si="1"/>
        <v>63</v>
      </c>
      <c r="S13" s="163">
        <f t="shared" si="2"/>
        <v>0</v>
      </c>
      <c r="T13" s="163">
        <f t="shared" si="3"/>
        <v>63</v>
      </c>
      <c r="U13" s="163">
        <v>1</v>
      </c>
      <c r="V13" s="163">
        <v>3</v>
      </c>
      <c r="W13" s="163">
        <f t="shared" si="4"/>
        <v>3</v>
      </c>
      <c r="X13" s="163">
        <v>0</v>
      </c>
      <c r="Y13" s="237">
        <f t="shared" si="0"/>
        <v>18.899999999999999</v>
      </c>
      <c r="Z13" s="187"/>
      <c r="AA13"/>
      <c r="AB13"/>
      <c r="AC13"/>
      <c r="AD13"/>
      <c r="AE13"/>
      <c r="AF13"/>
      <c r="AG13"/>
      <c r="AH13"/>
      <c r="AI13"/>
      <c r="AJ13"/>
      <c r="AK13"/>
      <c r="AL13"/>
      <c r="AM13"/>
      <c r="AN13"/>
      <c r="AO13"/>
      <c r="AP13"/>
      <c r="AQ13"/>
      <c r="AR13"/>
      <c r="AS13"/>
      <c r="AT13"/>
      <c r="AU13"/>
      <c r="AV13"/>
      <c r="AW13"/>
      <c r="AX13"/>
      <c r="AY13"/>
      <c r="AZ13"/>
      <c r="BA13"/>
      <c r="BB13"/>
      <c r="BC13"/>
      <c r="BD13"/>
      <c r="BE13"/>
      <c r="BF13"/>
      <c r="BG13"/>
    </row>
    <row r="14" spans="1:59" s="141" customFormat="1" ht="30">
      <c r="A14" s="235" t="s">
        <v>361</v>
      </c>
      <c r="B14" s="163" t="s">
        <v>585</v>
      </c>
      <c r="C14" s="163" t="s">
        <v>195</v>
      </c>
      <c r="D14" s="163" t="s">
        <v>591</v>
      </c>
      <c r="E14" s="163" t="s">
        <v>49</v>
      </c>
      <c r="F14" s="163" t="s">
        <v>60</v>
      </c>
      <c r="G14" s="163" t="s">
        <v>38</v>
      </c>
      <c r="H14" s="163" t="s">
        <v>165</v>
      </c>
      <c r="I14" s="236" t="s">
        <v>490</v>
      </c>
      <c r="J14" s="236" t="s">
        <v>718</v>
      </c>
      <c r="K14" s="236" t="s">
        <v>652</v>
      </c>
      <c r="L14" s="163" t="s">
        <v>171</v>
      </c>
      <c r="M14" s="163">
        <v>9</v>
      </c>
      <c r="N14" s="163">
        <v>3</v>
      </c>
      <c r="O14" s="163">
        <v>3</v>
      </c>
      <c r="P14" s="163">
        <v>3</v>
      </c>
      <c r="Q14" s="163">
        <v>0</v>
      </c>
      <c r="R14" s="163">
        <f t="shared" si="1"/>
        <v>57</v>
      </c>
      <c r="S14" s="163">
        <f t="shared" si="2"/>
        <v>0</v>
      </c>
      <c r="T14" s="163">
        <f t="shared" si="3"/>
        <v>57</v>
      </c>
      <c r="U14" s="163">
        <v>3</v>
      </c>
      <c r="V14" s="163">
        <v>1</v>
      </c>
      <c r="W14" s="163">
        <f t="shared" si="4"/>
        <v>3</v>
      </c>
      <c r="X14" s="163">
        <v>0</v>
      </c>
      <c r="Y14" s="237">
        <f t="shared" si="0"/>
        <v>17.100000000000001</v>
      </c>
      <c r="Z14" s="188"/>
      <c r="AA14"/>
      <c r="AB14"/>
      <c r="AC14"/>
      <c r="AD14"/>
      <c r="AE14"/>
      <c r="AF14"/>
      <c r="AG14"/>
      <c r="AH14"/>
      <c r="AI14"/>
      <c r="AJ14"/>
      <c r="AK14"/>
      <c r="AL14"/>
      <c r="AM14"/>
      <c r="AN14"/>
      <c r="AO14"/>
      <c r="AP14"/>
      <c r="AQ14"/>
      <c r="AR14"/>
      <c r="AS14"/>
      <c r="AT14"/>
      <c r="AU14"/>
      <c r="AV14"/>
      <c r="AW14"/>
      <c r="AX14"/>
      <c r="AY14"/>
      <c r="AZ14"/>
      <c r="BA14"/>
      <c r="BB14"/>
      <c r="BC14"/>
      <c r="BD14"/>
      <c r="BE14"/>
      <c r="BF14"/>
      <c r="BG14"/>
    </row>
    <row r="15" spans="1:59" s="143" customFormat="1" ht="60">
      <c r="A15" s="235" t="s">
        <v>766</v>
      </c>
      <c r="B15" s="163" t="s">
        <v>585</v>
      </c>
      <c r="C15" s="163" t="s">
        <v>421</v>
      </c>
      <c r="D15" s="163" t="s">
        <v>592</v>
      </c>
      <c r="E15" s="163" t="s">
        <v>49</v>
      </c>
      <c r="F15" s="163" t="s">
        <v>58</v>
      </c>
      <c r="G15" s="163" t="s">
        <v>36</v>
      </c>
      <c r="H15" s="236" t="s">
        <v>165</v>
      </c>
      <c r="I15" s="236" t="s">
        <v>490</v>
      </c>
      <c r="J15" s="236" t="s">
        <v>718</v>
      </c>
      <c r="K15" s="236" t="s">
        <v>652</v>
      </c>
      <c r="L15" s="163" t="s">
        <v>170</v>
      </c>
      <c r="M15" s="163">
        <v>3</v>
      </c>
      <c r="N15" s="163">
        <v>9</v>
      </c>
      <c r="O15" s="163">
        <v>3</v>
      </c>
      <c r="P15" s="163">
        <v>6</v>
      </c>
      <c r="Q15" s="163">
        <v>3</v>
      </c>
      <c r="R15" s="163">
        <f t="shared" si="1"/>
        <v>57</v>
      </c>
      <c r="S15" s="163">
        <f t="shared" si="2"/>
        <v>24</v>
      </c>
      <c r="T15" s="163">
        <f t="shared" si="3"/>
        <v>81</v>
      </c>
      <c r="U15" s="163">
        <v>1</v>
      </c>
      <c r="V15" s="163">
        <v>1</v>
      </c>
      <c r="W15" s="163">
        <f t="shared" si="4"/>
        <v>1</v>
      </c>
      <c r="X15" s="163">
        <v>0</v>
      </c>
      <c r="Y15" s="237">
        <f t="shared" si="0"/>
        <v>8.1</v>
      </c>
      <c r="Z15" s="184" t="s">
        <v>660</v>
      </c>
      <c r="AA15"/>
      <c r="AB15"/>
      <c r="AC15"/>
      <c r="AD15"/>
      <c r="AE15"/>
      <c r="AF15"/>
      <c r="AG15"/>
      <c r="AH15"/>
      <c r="AI15"/>
      <c r="AJ15"/>
      <c r="AK15"/>
      <c r="AL15"/>
      <c r="AM15"/>
      <c r="AN15"/>
      <c r="AO15"/>
      <c r="AP15"/>
      <c r="AQ15"/>
      <c r="AR15"/>
      <c r="AS15"/>
      <c r="AT15"/>
      <c r="AU15"/>
      <c r="AV15"/>
      <c r="AW15"/>
      <c r="AX15"/>
      <c r="AY15"/>
      <c r="AZ15"/>
      <c r="BA15"/>
      <c r="BB15"/>
      <c r="BC15"/>
      <c r="BD15"/>
      <c r="BE15"/>
      <c r="BF15"/>
      <c r="BG15"/>
    </row>
    <row r="16" spans="1:59" s="143" customFormat="1">
      <c r="A16" s="235" t="s">
        <v>434</v>
      </c>
      <c r="B16" s="163" t="s">
        <v>585</v>
      </c>
      <c r="C16" s="163" t="s">
        <v>435</v>
      </c>
      <c r="D16" s="163" t="s">
        <v>591</v>
      </c>
      <c r="E16" s="163" t="s">
        <v>49</v>
      </c>
      <c r="F16" s="163" t="s">
        <v>60</v>
      </c>
      <c r="G16" s="163" t="s">
        <v>238</v>
      </c>
      <c r="H16" s="236" t="s">
        <v>165</v>
      </c>
      <c r="I16" s="236" t="s">
        <v>490</v>
      </c>
      <c r="J16" s="236" t="s">
        <v>718</v>
      </c>
      <c r="K16" s="236" t="s">
        <v>652</v>
      </c>
      <c r="L16" s="163" t="s">
        <v>169</v>
      </c>
      <c r="M16" s="163">
        <v>9</v>
      </c>
      <c r="N16" s="163">
        <v>0</v>
      </c>
      <c r="O16" s="163">
        <v>0</v>
      </c>
      <c r="P16" s="163">
        <v>0</v>
      </c>
      <c r="Q16" s="163">
        <v>0</v>
      </c>
      <c r="R16" s="163">
        <f t="shared" si="1"/>
        <v>36</v>
      </c>
      <c r="S16" s="163">
        <f t="shared" si="2"/>
        <v>0</v>
      </c>
      <c r="T16" s="163">
        <f t="shared" si="3"/>
        <v>36</v>
      </c>
      <c r="U16" s="163">
        <v>1</v>
      </c>
      <c r="V16" s="163">
        <v>2</v>
      </c>
      <c r="W16" s="163">
        <f t="shared" si="4"/>
        <v>2</v>
      </c>
      <c r="X16" s="163">
        <v>0</v>
      </c>
      <c r="Y16" s="237">
        <f t="shared" si="0"/>
        <v>7.2</v>
      </c>
      <c r="Z16" s="187"/>
      <c r="AA16"/>
      <c r="AB16"/>
      <c r="AC16"/>
      <c r="AD16"/>
      <c r="AE16"/>
      <c r="AF16"/>
      <c r="AG16"/>
      <c r="AH16"/>
      <c r="AI16"/>
      <c r="AJ16"/>
      <c r="AK16"/>
      <c r="AL16"/>
      <c r="AM16"/>
      <c r="AN16"/>
      <c r="AO16"/>
      <c r="AP16"/>
      <c r="AQ16"/>
      <c r="AR16"/>
      <c r="AS16"/>
      <c r="AT16"/>
      <c r="AU16"/>
      <c r="AV16"/>
      <c r="AW16"/>
      <c r="AX16"/>
      <c r="AY16"/>
      <c r="AZ16"/>
      <c r="BA16"/>
      <c r="BB16"/>
      <c r="BC16"/>
      <c r="BD16"/>
      <c r="BE16"/>
      <c r="BF16"/>
      <c r="BG16"/>
    </row>
    <row r="17" spans="1:251" s="143" customFormat="1" ht="30">
      <c r="A17" s="235" t="s">
        <v>817</v>
      </c>
      <c r="B17" s="163" t="s">
        <v>585</v>
      </c>
      <c r="C17" s="163" t="s">
        <v>818</v>
      </c>
      <c r="D17" s="163" t="s">
        <v>591</v>
      </c>
      <c r="E17" s="163" t="s">
        <v>66</v>
      </c>
      <c r="F17" s="163" t="s">
        <v>56</v>
      </c>
      <c r="G17" s="163" t="s">
        <v>242</v>
      </c>
      <c r="H17" s="236" t="s">
        <v>165</v>
      </c>
      <c r="I17" s="236" t="s">
        <v>490</v>
      </c>
      <c r="J17" s="236"/>
      <c r="K17" s="236" t="s">
        <v>652</v>
      </c>
      <c r="L17" s="163" t="s">
        <v>167</v>
      </c>
      <c r="M17" s="163">
        <v>9</v>
      </c>
      <c r="N17" s="163">
        <v>0</v>
      </c>
      <c r="O17" s="163">
        <v>0</v>
      </c>
      <c r="P17" s="163">
        <v>0</v>
      </c>
      <c r="Q17" s="163">
        <v>0</v>
      </c>
      <c r="R17" s="163">
        <f t="shared" si="1"/>
        <v>36</v>
      </c>
      <c r="S17" s="163">
        <f t="shared" si="2"/>
        <v>0</v>
      </c>
      <c r="T17" s="163">
        <f t="shared" si="3"/>
        <v>36</v>
      </c>
      <c r="U17" s="163">
        <v>2</v>
      </c>
      <c r="V17" s="163">
        <v>1</v>
      </c>
      <c r="W17" s="163">
        <f t="shared" si="4"/>
        <v>2</v>
      </c>
      <c r="X17" s="306">
        <v>0</v>
      </c>
      <c r="Y17" s="237">
        <f t="shared" si="0"/>
        <v>7.2</v>
      </c>
      <c r="Z17" s="190" t="s">
        <v>819</v>
      </c>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row>
    <row r="18" spans="1:251" s="144" customFormat="1" ht="30">
      <c r="A18" s="219" t="s">
        <v>378</v>
      </c>
      <c r="B18" s="162" t="s">
        <v>586</v>
      </c>
      <c r="C18" s="162" t="s">
        <v>221</v>
      </c>
      <c r="D18" s="162" t="s">
        <v>592</v>
      </c>
      <c r="E18" s="162" t="s">
        <v>47</v>
      </c>
      <c r="F18" s="162" t="s">
        <v>74</v>
      </c>
      <c r="G18" s="162" t="s">
        <v>262</v>
      </c>
      <c r="H18" s="220" t="s">
        <v>165</v>
      </c>
      <c r="I18" s="220" t="s">
        <v>490</v>
      </c>
      <c r="J18" s="220" t="s">
        <v>719</v>
      </c>
      <c r="K18" s="220" t="s">
        <v>653</v>
      </c>
      <c r="L18" s="162" t="s">
        <v>170</v>
      </c>
      <c r="M18" s="162">
        <v>9</v>
      </c>
      <c r="N18" s="162">
        <v>9</v>
      </c>
      <c r="O18" s="162">
        <v>3</v>
      </c>
      <c r="P18" s="162">
        <v>6</v>
      </c>
      <c r="Q18" s="162">
        <v>0</v>
      </c>
      <c r="R18" s="162">
        <f t="shared" si="1"/>
        <v>81</v>
      </c>
      <c r="S18" s="162">
        <f t="shared" si="2"/>
        <v>0</v>
      </c>
      <c r="T18" s="162">
        <f t="shared" si="3"/>
        <v>81</v>
      </c>
      <c r="U18" s="162">
        <v>3</v>
      </c>
      <c r="V18" s="162">
        <v>2</v>
      </c>
      <c r="W18" s="162">
        <f t="shared" si="4"/>
        <v>6</v>
      </c>
      <c r="X18" s="162">
        <v>10</v>
      </c>
      <c r="Y18" s="221">
        <f t="shared" si="0"/>
        <v>58.6</v>
      </c>
      <c r="Z18" s="184" t="s">
        <v>572</v>
      </c>
      <c r="AA18"/>
      <c r="AB18"/>
      <c r="AC18"/>
      <c r="AD18"/>
      <c r="AE18"/>
      <c r="AF18"/>
      <c r="AG18"/>
      <c r="AH18"/>
      <c r="AI18"/>
      <c r="AJ18"/>
      <c r="AK18"/>
      <c r="AL18"/>
      <c r="AM18"/>
      <c r="AN18"/>
      <c r="AO18"/>
      <c r="AP18"/>
      <c r="AQ18"/>
      <c r="AR18"/>
      <c r="AS18"/>
      <c r="AT18"/>
      <c r="AU18"/>
      <c r="AV18"/>
      <c r="AW18"/>
      <c r="AX18"/>
      <c r="AY18"/>
      <c r="AZ18"/>
      <c r="BA18"/>
      <c r="BB18"/>
      <c r="BC18"/>
      <c r="BD18"/>
      <c r="BE18"/>
      <c r="BF18"/>
      <c r="BG18"/>
    </row>
    <row r="19" spans="1:251" s="143" customFormat="1">
      <c r="A19" s="232" t="s">
        <v>375</v>
      </c>
      <c r="B19" s="223" t="s">
        <v>586</v>
      </c>
      <c r="C19" s="223" t="s">
        <v>218</v>
      </c>
      <c r="D19" s="223" t="s">
        <v>592</v>
      </c>
      <c r="E19" s="223" t="s">
        <v>49</v>
      </c>
      <c r="F19" s="223" t="s">
        <v>57</v>
      </c>
      <c r="G19" s="223" t="s">
        <v>35</v>
      </c>
      <c r="H19" s="233" t="s">
        <v>165</v>
      </c>
      <c r="I19" s="233" t="s">
        <v>490</v>
      </c>
      <c r="J19" s="233" t="s">
        <v>720</v>
      </c>
      <c r="K19" s="233" t="s">
        <v>654</v>
      </c>
      <c r="L19" s="223" t="s">
        <v>171</v>
      </c>
      <c r="M19" s="223">
        <v>9</v>
      </c>
      <c r="N19" s="223">
        <v>0</v>
      </c>
      <c r="O19" s="223">
        <v>6</v>
      </c>
      <c r="P19" s="223">
        <v>3</v>
      </c>
      <c r="Q19" s="223">
        <v>0</v>
      </c>
      <c r="R19" s="223">
        <f t="shared" si="1"/>
        <v>54</v>
      </c>
      <c r="S19" s="223">
        <f t="shared" si="2"/>
        <v>0</v>
      </c>
      <c r="T19" s="223">
        <f t="shared" si="3"/>
        <v>54</v>
      </c>
      <c r="U19" s="223">
        <v>2</v>
      </c>
      <c r="V19" s="223">
        <v>5</v>
      </c>
      <c r="W19" s="223">
        <f t="shared" si="4"/>
        <v>10</v>
      </c>
      <c r="X19" s="223">
        <v>0</v>
      </c>
      <c r="Y19" s="234">
        <f t="shared" si="0"/>
        <v>54</v>
      </c>
      <c r="Z19" s="184" t="s">
        <v>575</v>
      </c>
      <c r="AA19"/>
      <c r="AB19"/>
      <c r="AC19"/>
      <c r="AD19"/>
      <c r="AE19"/>
      <c r="AF19"/>
      <c r="AG19"/>
      <c r="AH19"/>
      <c r="AI19"/>
      <c r="AJ19"/>
      <c r="AK19"/>
      <c r="AL19"/>
      <c r="AM19"/>
      <c r="AN19"/>
      <c r="AO19"/>
      <c r="AP19"/>
      <c r="AQ19"/>
      <c r="AR19"/>
      <c r="AS19"/>
      <c r="AT19"/>
      <c r="AU19"/>
      <c r="AV19"/>
      <c r="AW19"/>
      <c r="AX19"/>
      <c r="AY19"/>
      <c r="AZ19"/>
      <c r="BA19"/>
      <c r="BB19"/>
      <c r="BC19"/>
      <c r="BD19"/>
      <c r="BE19"/>
      <c r="BF19"/>
      <c r="BG19"/>
    </row>
    <row r="20" spans="1:251" s="143" customFormat="1" ht="30">
      <c r="A20" s="232" t="s">
        <v>272</v>
      </c>
      <c r="B20" s="223" t="s">
        <v>586</v>
      </c>
      <c r="C20" s="223" t="s">
        <v>273</v>
      </c>
      <c r="D20" s="223" t="s">
        <v>592</v>
      </c>
      <c r="E20" s="223" t="s">
        <v>49</v>
      </c>
      <c r="F20" s="223" t="s">
        <v>56</v>
      </c>
      <c r="G20" s="223" t="s">
        <v>34</v>
      </c>
      <c r="H20" s="233" t="s">
        <v>165</v>
      </c>
      <c r="I20" s="233" t="s">
        <v>490</v>
      </c>
      <c r="J20" s="233" t="s">
        <v>720</v>
      </c>
      <c r="K20" s="233" t="s">
        <v>654</v>
      </c>
      <c r="L20" s="223" t="s">
        <v>170</v>
      </c>
      <c r="M20" s="223">
        <v>9</v>
      </c>
      <c r="N20" s="223">
        <v>6</v>
      </c>
      <c r="O20" s="223">
        <v>3</v>
      </c>
      <c r="P20" s="223">
        <v>3</v>
      </c>
      <c r="Q20" s="223">
        <v>0</v>
      </c>
      <c r="R20" s="223">
        <f t="shared" si="1"/>
        <v>66</v>
      </c>
      <c r="S20" s="223">
        <f t="shared" si="2"/>
        <v>0</v>
      </c>
      <c r="T20" s="223">
        <f t="shared" si="3"/>
        <v>66</v>
      </c>
      <c r="U20" s="223">
        <v>2</v>
      </c>
      <c r="V20" s="223">
        <v>4</v>
      </c>
      <c r="W20" s="223">
        <f t="shared" si="4"/>
        <v>8</v>
      </c>
      <c r="X20" s="223">
        <v>0</v>
      </c>
      <c r="Y20" s="234">
        <f t="shared" si="0"/>
        <v>52.8</v>
      </c>
      <c r="Z20" s="184" t="s">
        <v>572</v>
      </c>
      <c r="AA20"/>
      <c r="AB20"/>
      <c r="AC20"/>
      <c r="AD20"/>
      <c r="AE20"/>
      <c r="AF20"/>
      <c r="AG20"/>
      <c r="AH20"/>
      <c r="AI20"/>
      <c r="AJ20"/>
      <c r="AK20"/>
      <c r="AL20"/>
      <c r="AM20"/>
      <c r="AN20"/>
      <c r="AO20"/>
      <c r="AP20"/>
      <c r="AQ20"/>
      <c r="AR20"/>
      <c r="AS20"/>
      <c r="AT20"/>
      <c r="AU20"/>
      <c r="AV20"/>
      <c r="AW20"/>
      <c r="AX20"/>
      <c r="AY20"/>
      <c r="AZ20"/>
      <c r="BA20"/>
      <c r="BB20"/>
      <c r="BC20"/>
      <c r="BD20"/>
      <c r="BE20"/>
      <c r="BF20"/>
      <c r="BG20"/>
    </row>
    <row r="21" spans="1:251" s="143" customFormat="1">
      <c r="A21" s="232" t="s">
        <v>452</v>
      </c>
      <c r="B21" s="223" t="s">
        <v>586</v>
      </c>
      <c r="C21" s="223" t="s">
        <v>453</v>
      </c>
      <c r="D21" s="223" t="s">
        <v>591</v>
      </c>
      <c r="E21" s="223" t="s">
        <v>49</v>
      </c>
      <c r="F21" s="223" t="s">
        <v>57</v>
      </c>
      <c r="G21" s="223" t="s">
        <v>261</v>
      </c>
      <c r="H21" s="233" t="s">
        <v>165</v>
      </c>
      <c r="I21" s="233" t="s">
        <v>490</v>
      </c>
      <c r="J21" s="233" t="s">
        <v>720</v>
      </c>
      <c r="K21" s="233" t="s">
        <v>654</v>
      </c>
      <c r="L21" s="223" t="s">
        <v>487</v>
      </c>
      <c r="M21" s="223">
        <v>0</v>
      </c>
      <c r="N21" s="223">
        <v>0</v>
      </c>
      <c r="O21" s="223">
        <v>0</v>
      </c>
      <c r="P21" s="223">
        <v>3</v>
      </c>
      <c r="Q21" s="223">
        <v>0</v>
      </c>
      <c r="R21" s="223">
        <f t="shared" si="1"/>
        <v>6</v>
      </c>
      <c r="S21" s="223">
        <f t="shared" si="2"/>
        <v>0</v>
      </c>
      <c r="T21" s="223">
        <f t="shared" si="3"/>
        <v>6</v>
      </c>
      <c r="U21" s="223">
        <v>1</v>
      </c>
      <c r="V21" s="223">
        <v>1</v>
      </c>
      <c r="W21" s="223">
        <f t="shared" si="4"/>
        <v>1</v>
      </c>
      <c r="X21" s="223">
        <v>50</v>
      </c>
      <c r="Y21" s="234">
        <f t="shared" si="0"/>
        <v>50.6</v>
      </c>
      <c r="Z21" s="187" t="s">
        <v>712</v>
      </c>
      <c r="AA21"/>
      <c r="AB21"/>
      <c r="AC21"/>
      <c r="AD21"/>
      <c r="AE21"/>
      <c r="AF21"/>
      <c r="AG21"/>
      <c r="AH21"/>
      <c r="AI21"/>
      <c r="AJ21"/>
      <c r="AK21"/>
      <c r="AL21"/>
      <c r="AM21"/>
      <c r="AN21"/>
      <c r="AO21"/>
      <c r="AP21"/>
      <c r="AQ21"/>
      <c r="AR21"/>
      <c r="AS21"/>
      <c r="AT21"/>
      <c r="AU21"/>
      <c r="AV21"/>
      <c r="AW21"/>
      <c r="AX21"/>
      <c r="AY21"/>
      <c r="AZ21"/>
      <c r="BA21"/>
      <c r="BB21"/>
      <c r="BC21"/>
      <c r="BD21"/>
      <c r="BE21"/>
      <c r="BF21"/>
      <c r="BG21"/>
    </row>
    <row r="22" spans="1:251" s="143" customFormat="1" ht="45">
      <c r="A22" s="232" t="s">
        <v>692</v>
      </c>
      <c r="B22" s="223" t="s">
        <v>586</v>
      </c>
      <c r="C22" s="223" t="s">
        <v>693</v>
      </c>
      <c r="D22" s="223" t="s">
        <v>591</v>
      </c>
      <c r="E22" s="223" t="s">
        <v>49</v>
      </c>
      <c r="F22" s="223" t="s">
        <v>694</v>
      </c>
      <c r="G22" s="223" t="s">
        <v>261</v>
      </c>
      <c r="H22" s="233" t="s">
        <v>165</v>
      </c>
      <c r="I22" s="233" t="s">
        <v>490</v>
      </c>
      <c r="J22" s="233" t="s">
        <v>720</v>
      </c>
      <c r="K22" s="233" t="s">
        <v>654</v>
      </c>
      <c r="L22" s="223" t="s">
        <v>170</v>
      </c>
      <c r="M22" s="276">
        <v>9</v>
      </c>
      <c r="N22" s="276">
        <v>9</v>
      </c>
      <c r="O22" s="276">
        <v>3</v>
      </c>
      <c r="P22" s="276">
        <v>3</v>
      </c>
      <c r="Q22" s="276">
        <v>0</v>
      </c>
      <c r="R22" s="223">
        <f t="shared" si="1"/>
        <v>75</v>
      </c>
      <c r="S22" s="223">
        <f t="shared" si="2"/>
        <v>0</v>
      </c>
      <c r="T22" s="223">
        <f t="shared" si="3"/>
        <v>75</v>
      </c>
      <c r="U22" s="223">
        <v>1</v>
      </c>
      <c r="V22" s="276">
        <v>5</v>
      </c>
      <c r="W22" s="223">
        <f t="shared" si="4"/>
        <v>5</v>
      </c>
      <c r="X22" s="223">
        <v>0</v>
      </c>
      <c r="Y22" s="234">
        <f t="shared" si="0"/>
        <v>37.5</v>
      </c>
      <c r="Z22" s="188" t="s">
        <v>695</v>
      </c>
      <c r="AA22"/>
      <c r="AB22"/>
      <c r="AC22"/>
      <c r="AD22"/>
      <c r="AE22"/>
      <c r="AF22"/>
      <c r="AG22"/>
      <c r="AH22"/>
      <c r="AI22"/>
      <c r="AJ22"/>
      <c r="AK22"/>
      <c r="AL22"/>
      <c r="AM22"/>
      <c r="AN22"/>
      <c r="AO22"/>
      <c r="AP22"/>
      <c r="AQ22"/>
      <c r="AR22"/>
      <c r="AS22"/>
      <c r="AT22"/>
      <c r="AU22"/>
      <c r="AV22"/>
      <c r="AW22"/>
      <c r="AX22"/>
      <c r="AY22"/>
      <c r="AZ22"/>
      <c r="BA22"/>
      <c r="BB22"/>
      <c r="BC22"/>
      <c r="BD22"/>
      <c r="BE22"/>
      <c r="BF22"/>
      <c r="BG22"/>
    </row>
    <row r="23" spans="1:251" s="141" customFormat="1" ht="30">
      <c r="A23" s="232" t="s">
        <v>696</v>
      </c>
      <c r="B23" s="223" t="s">
        <v>586</v>
      </c>
      <c r="C23" s="223" t="s">
        <v>697</v>
      </c>
      <c r="D23" s="223" t="s">
        <v>591</v>
      </c>
      <c r="E23" s="223" t="s">
        <v>49</v>
      </c>
      <c r="F23" s="223" t="s">
        <v>57</v>
      </c>
      <c r="G23" s="223" t="s">
        <v>261</v>
      </c>
      <c r="H23" s="233" t="s">
        <v>165</v>
      </c>
      <c r="I23" s="233" t="s">
        <v>490</v>
      </c>
      <c r="J23" s="233" t="s">
        <v>720</v>
      </c>
      <c r="K23" s="233" t="s">
        <v>654</v>
      </c>
      <c r="L23" s="223" t="s">
        <v>487</v>
      </c>
      <c r="M23" s="276">
        <v>9</v>
      </c>
      <c r="N23" s="276">
        <v>9</v>
      </c>
      <c r="O23" s="276">
        <v>3</v>
      </c>
      <c r="P23" s="276">
        <v>3</v>
      </c>
      <c r="Q23" s="276">
        <v>0</v>
      </c>
      <c r="R23" s="223">
        <f>(M23*M$7)+(N23*N$7)+(O23*O$7)+(P23*P$7)</f>
        <v>75</v>
      </c>
      <c r="S23" s="223">
        <f>Q23*Q$7</f>
        <v>0</v>
      </c>
      <c r="T23" s="223">
        <f>R23+S23</f>
        <v>75</v>
      </c>
      <c r="U23" s="223">
        <v>2</v>
      </c>
      <c r="V23" s="276">
        <v>2</v>
      </c>
      <c r="W23" s="223">
        <f>U23*V23</f>
        <v>4</v>
      </c>
      <c r="X23" s="223">
        <v>0</v>
      </c>
      <c r="Y23" s="234">
        <f>((T23*W23)/10)+X23</f>
        <v>30</v>
      </c>
      <c r="Z23" s="186" t="s">
        <v>698</v>
      </c>
      <c r="AA23"/>
      <c r="AB23"/>
      <c r="AC23"/>
      <c r="AD23"/>
      <c r="AE23"/>
      <c r="AF23"/>
      <c r="AG23"/>
      <c r="AH23"/>
      <c r="AI23"/>
      <c r="AJ23"/>
      <c r="AK23"/>
      <c r="AL23"/>
      <c r="AM23"/>
      <c r="AN23"/>
      <c r="AO23"/>
      <c r="AP23"/>
      <c r="AQ23"/>
      <c r="AR23"/>
      <c r="AS23"/>
      <c r="AT23"/>
      <c r="AU23"/>
      <c r="AV23"/>
      <c r="AW23"/>
      <c r="AX23"/>
      <c r="AY23"/>
      <c r="AZ23"/>
      <c r="BA23"/>
      <c r="BB23"/>
      <c r="BC23"/>
      <c r="BD23"/>
      <c r="BE23"/>
      <c r="BF23"/>
      <c r="BG2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c r="CZ23" s="143"/>
      <c r="DA23" s="143"/>
      <c r="DB23" s="143"/>
      <c r="DC23" s="143"/>
      <c r="DD23" s="143"/>
      <c r="DE23" s="143"/>
      <c r="DF23" s="143"/>
      <c r="DG23" s="143"/>
      <c r="DH23" s="143"/>
      <c r="DI23" s="143"/>
      <c r="DJ23" s="143"/>
      <c r="DK23" s="143"/>
      <c r="DL23" s="143"/>
      <c r="DM23" s="143"/>
      <c r="DN23" s="143"/>
      <c r="DO23" s="143"/>
      <c r="DP23" s="143"/>
      <c r="DQ23" s="143"/>
      <c r="DR23" s="143"/>
      <c r="DS23" s="143"/>
      <c r="DT23" s="143"/>
      <c r="DU23" s="143"/>
      <c r="DV23" s="143"/>
      <c r="DW23" s="143"/>
      <c r="DX23" s="143"/>
      <c r="DY23" s="143"/>
      <c r="DZ23" s="143"/>
      <c r="EA23" s="143"/>
      <c r="EB23" s="143"/>
      <c r="EC23" s="143"/>
      <c r="ED23" s="143"/>
      <c r="EE23" s="143"/>
      <c r="EF23" s="143"/>
      <c r="EG23" s="143"/>
      <c r="EH23" s="143"/>
      <c r="EI23" s="143"/>
      <c r="EJ23" s="143"/>
      <c r="EK23" s="143"/>
      <c r="EL23" s="143"/>
      <c r="EM23" s="143"/>
      <c r="EN23" s="143"/>
      <c r="EO23" s="143"/>
      <c r="EP23" s="143"/>
      <c r="EQ23" s="143"/>
      <c r="ER23" s="143"/>
      <c r="ES23" s="143"/>
      <c r="ET23" s="143"/>
      <c r="EU23" s="143"/>
      <c r="EV23" s="143"/>
      <c r="EW23" s="143"/>
      <c r="EX23" s="143"/>
      <c r="EY23" s="143"/>
      <c r="EZ23" s="143"/>
      <c r="FA23" s="143"/>
      <c r="FB23" s="143"/>
      <c r="FC23" s="143"/>
      <c r="FD23" s="143"/>
      <c r="FE23" s="143"/>
      <c r="FF23" s="143"/>
      <c r="FG23" s="143"/>
      <c r="FH23" s="143"/>
      <c r="FI23" s="143"/>
      <c r="FJ23" s="143"/>
      <c r="FK23" s="143"/>
      <c r="FL23" s="143"/>
      <c r="FM23" s="143"/>
      <c r="FN23" s="143"/>
      <c r="FO23" s="143"/>
      <c r="FP23" s="143"/>
      <c r="FQ23" s="143"/>
      <c r="FR23" s="143"/>
      <c r="FS23" s="143"/>
      <c r="FT23" s="143"/>
      <c r="FU23" s="143"/>
      <c r="FV23" s="143"/>
      <c r="FW23" s="143"/>
      <c r="FX23" s="143"/>
      <c r="FY23" s="143"/>
      <c r="FZ23" s="143"/>
      <c r="GA23" s="143"/>
      <c r="GB23" s="143"/>
      <c r="GC23" s="143"/>
      <c r="GD23" s="143"/>
      <c r="GE23" s="143"/>
      <c r="GF23" s="143"/>
      <c r="GG23" s="143"/>
      <c r="GH23" s="143"/>
      <c r="GI23" s="143"/>
      <c r="GJ23" s="143"/>
      <c r="GK23" s="143"/>
      <c r="GL23" s="143"/>
      <c r="GM23" s="143"/>
      <c r="GN23" s="143"/>
      <c r="GO23" s="143"/>
      <c r="GP23" s="143"/>
      <c r="GQ23" s="143"/>
      <c r="GR23" s="143"/>
      <c r="GS23" s="143"/>
      <c r="GT23" s="143"/>
      <c r="GU23" s="143"/>
      <c r="GV23" s="143"/>
      <c r="GW23" s="143"/>
      <c r="GX23" s="143"/>
      <c r="GY23" s="143"/>
      <c r="GZ23" s="143"/>
      <c r="HA23" s="143"/>
      <c r="HB23" s="143"/>
      <c r="HC23" s="143"/>
      <c r="HD23" s="143"/>
      <c r="HE23" s="143"/>
      <c r="HF23" s="143"/>
      <c r="HG23" s="143"/>
      <c r="HH23" s="143"/>
      <c r="HI23" s="143"/>
      <c r="HJ23" s="143"/>
      <c r="HK23" s="143"/>
      <c r="HL23" s="143"/>
      <c r="HM23" s="143"/>
      <c r="HN23" s="143"/>
      <c r="HO23" s="143"/>
      <c r="HP23" s="143"/>
      <c r="HQ23" s="143"/>
      <c r="HR23" s="143"/>
      <c r="HS23" s="143"/>
      <c r="HT23" s="143"/>
      <c r="HU23" s="143"/>
      <c r="HV23" s="143"/>
      <c r="HW23" s="143"/>
      <c r="HX23" s="143"/>
      <c r="HY23" s="143"/>
      <c r="HZ23" s="143"/>
      <c r="IA23" s="143"/>
      <c r="IB23" s="143"/>
      <c r="IC23" s="143"/>
      <c r="ID23" s="143"/>
      <c r="IE23" s="143"/>
      <c r="IF23" s="143"/>
      <c r="IG23" s="143"/>
      <c r="IH23" s="143"/>
      <c r="II23" s="143"/>
      <c r="IJ23" s="143"/>
      <c r="IK23" s="143"/>
      <c r="IL23" s="143"/>
      <c r="IM23" s="143"/>
      <c r="IN23" s="143"/>
      <c r="IO23" s="143"/>
      <c r="IP23" s="143"/>
      <c r="IQ23" s="143"/>
    </row>
    <row r="24" spans="1:251" s="143" customFormat="1" ht="60">
      <c r="A24" s="232" t="s">
        <v>768</v>
      </c>
      <c r="B24" s="223" t="s">
        <v>585</v>
      </c>
      <c r="C24" s="223" t="s">
        <v>421</v>
      </c>
      <c r="D24" s="223" t="s">
        <v>592</v>
      </c>
      <c r="E24" s="223" t="s">
        <v>49</v>
      </c>
      <c r="F24" s="223" t="s">
        <v>58</v>
      </c>
      <c r="G24" s="223" t="s">
        <v>36</v>
      </c>
      <c r="H24" s="233" t="s">
        <v>165</v>
      </c>
      <c r="I24" s="233" t="s">
        <v>490</v>
      </c>
      <c r="J24" s="233" t="s">
        <v>720</v>
      </c>
      <c r="K24" s="233" t="s">
        <v>654</v>
      </c>
      <c r="L24" s="223" t="s">
        <v>170</v>
      </c>
      <c r="M24" s="223">
        <v>3</v>
      </c>
      <c r="N24" s="223">
        <v>9</v>
      </c>
      <c r="O24" s="223">
        <v>3</v>
      </c>
      <c r="P24" s="223">
        <v>6</v>
      </c>
      <c r="Q24" s="223">
        <v>3</v>
      </c>
      <c r="R24" s="223">
        <f>(M24*M$7)+(N24*N$7)+(O24*O$7)+(P24*P$7)</f>
        <v>57</v>
      </c>
      <c r="S24" s="223">
        <f>Q24*Q$7</f>
        <v>24</v>
      </c>
      <c r="T24" s="223">
        <f>R24+S24</f>
        <v>81</v>
      </c>
      <c r="U24" s="223">
        <v>1</v>
      </c>
      <c r="V24" s="223">
        <v>1</v>
      </c>
      <c r="W24" s="223">
        <f>U24*V24</f>
        <v>1</v>
      </c>
      <c r="X24" s="223">
        <v>0</v>
      </c>
      <c r="Y24" s="234">
        <f>((T24*W24)/10)+X24</f>
        <v>8.1</v>
      </c>
      <c r="Z24" s="184" t="s">
        <v>660</v>
      </c>
      <c r="AA24"/>
      <c r="AB24"/>
      <c r="AC24"/>
      <c r="AD24"/>
      <c r="AE24"/>
      <c r="AF24"/>
      <c r="AG24"/>
      <c r="AH24"/>
      <c r="AI24"/>
      <c r="AJ24"/>
      <c r="AK24"/>
      <c r="AL24"/>
      <c r="AM24"/>
      <c r="AN24"/>
      <c r="AO24"/>
      <c r="AP24"/>
      <c r="AQ24"/>
      <c r="AR24"/>
      <c r="AS24"/>
      <c r="AT24"/>
      <c r="AU24"/>
      <c r="AV24"/>
      <c r="AW24"/>
      <c r="AX24"/>
      <c r="AY24"/>
      <c r="AZ24"/>
      <c r="BA24"/>
      <c r="BB24"/>
      <c r="BC24"/>
      <c r="BD24"/>
      <c r="BE24"/>
      <c r="BF24"/>
      <c r="BG24"/>
    </row>
    <row r="25" spans="1:251" s="313" customFormat="1" ht="30">
      <c r="A25" s="307" t="s">
        <v>376</v>
      </c>
      <c r="B25" s="308" t="s">
        <v>586</v>
      </c>
      <c r="C25" s="308" t="s">
        <v>219</v>
      </c>
      <c r="D25" s="308" t="s">
        <v>592</v>
      </c>
      <c r="E25" s="308" t="s">
        <v>49</v>
      </c>
      <c r="F25" s="308" t="s">
        <v>57</v>
      </c>
      <c r="G25" s="308" t="s">
        <v>262</v>
      </c>
      <c r="H25" s="309" t="s">
        <v>165</v>
      </c>
      <c r="I25" s="309" t="s">
        <v>490</v>
      </c>
      <c r="J25" s="309" t="s">
        <v>720</v>
      </c>
      <c r="K25" s="309" t="s">
        <v>654</v>
      </c>
      <c r="L25" s="308" t="s">
        <v>170</v>
      </c>
      <c r="M25" s="308">
        <v>0</v>
      </c>
      <c r="N25" s="308">
        <v>0</v>
      </c>
      <c r="O25" s="308">
        <v>6</v>
      </c>
      <c r="P25" s="308">
        <v>3</v>
      </c>
      <c r="Q25" s="308">
        <v>3</v>
      </c>
      <c r="R25" s="308">
        <f t="shared" si="1"/>
        <v>18</v>
      </c>
      <c r="S25" s="308">
        <f t="shared" si="2"/>
        <v>24</v>
      </c>
      <c r="T25" s="308">
        <f t="shared" si="3"/>
        <v>42</v>
      </c>
      <c r="U25" s="308">
        <v>1</v>
      </c>
      <c r="V25" s="308">
        <v>1</v>
      </c>
      <c r="W25" s="308">
        <f t="shared" si="4"/>
        <v>1</v>
      </c>
      <c r="X25" s="308">
        <v>0</v>
      </c>
      <c r="Y25" s="310">
        <f t="shared" si="0"/>
        <v>4.2</v>
      </c>
      <c r="Z25" s="311" t="s">
        <v>575</v>
      </c>
      <c r="AA25" s="312"/>
      <c r="AB25" s="312"/>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2"/>
      <c r="BG25" s="312"/>
    </row>
    <row r="26" spans="1:251" s="143" customFormat="1" ht="30">
      <c r="A26" s="258" t="s">
        <v>381</v>
      </c>
      <c r="B26" s="259" t="s">
        <v>586</v>
      </c>
      <c r="C26" s="259" t="s">
        <v>349</v>
      </c>
      <c r="D26" s="259" t="s">
        <v>591</v>
      </c>
      <c r="E26" s="259" t="s">
        <v>49</v>
      </c>
      <c r="F26" s="259" t="s">
        <v>58</v>
      </c>
      <c r="G26" s="259" t="s">
        <v>36</v>
      </c>
      <c r="H26" s="260" t="s">
        <v>165</v>
      </c>
      <c r="I26" s="260" t="s">
        <v>490</v>
      </c>
      <c r="J26" s="260" t="s">
        <v>517</v>
      </c>
      <c r="K26" s="260" t="s">
        <v>489</v>
      </c>
      <c r="L26" s="259" t="s">
        <v>167</v>
      </c>
      <c r="M26" s="259">
        <v>9</v>
      </c>
      <c r="N26" s="259">
        <v>9</v>
      </c>
      <c r="O26" s="259">
        <v>0</v>
      </c>
      <c r="P26" s="259">
        <v>3</v>
      </c>
      <c r="Q26" s="259">
        <v>0</v>
      </c>
      <c r="R26" s="259">
        <f t="shared" si="1"/>
        <v>69</v>
      </c>
      <c r="S26" s="259">
        <f t="shared" si="2"/>
        <v>0</v>
      </c>
      <c r="T26" s="259">
        <f t="shared" si="3"/>
        <v>69</v>
      </c>
      <c r="U26" s="259">
        <v>2</v>
      </c>
      <c r="V26" s="259">
        <v>2</v>
      </c>
      <c r="W26" s="259">
        <f t="shared" si="4"/>
        <v>4</v>
      </c>
      <c r="X26" s="259">
        <v>0</v>
      </c>
      <c r="Y26" s="261">
        <f t="shared" si="0"/>
        <v>27.6</v>
      </c>
      <c r="Z26" s="189"/>
      <c r="AA26"/>
      <c r="AB26"/>
      <c r="AC26"/>
      <c r="AD26"/>
      <c r="AE26"/>
      <c r="AF26"/>
      <c r="AG26"/>
      <c r="AH26"/>
      <c r="AI26"/>
      <c r="AJ26"/>
      <c r="AK26"/>
      <c r="AL26"/>
      <c r="AM26"/>
      <c r="AN26"/>
      <c r="AO26"/>
      <c r="AP26"/>
      <c r="AQ26"/>
      <c r="AR26"/>
      <c r="AS26"/>
      <c r="AT26"/>
      <c r="AU26"/>
      <c r="AV26"/>
      <c r="AW26"/>
      <c r="AX26"/>
      <c r="AY26"/>
      <c r="AZ26"/>
      <c r="BA26"/>
      <c r="BB26"/>
      <c r="BC26"/>
      <c r="BD26"/>
      <c r="BE26"/>
      <c r="BF26"/>
      <c r="BG26"/>
    </row>
    <row r="27" spans="1:251" s="105" customFormat="1" ht="30">
      <c r="A27" s="258" t="s">
        <v>347</v>
      </c>
      <c r="B27" s="259" t="s">
        <v>586</v>
      </c>
      <c r="C27" s="259" t="s">
        <v>348</v>
      </c>
      <c r="D27" s="259" t="s">
        <v>592</v>
      </c>
      <c r="E27" s="259" t="s">
        <v>49</v>
      </c>
      <c r="F27" s="259" t="s">
        <v>57</v>
      </c>
      <c r="G27" s="259" t="s">
        <v>519</v>
      </c>
      <c r="H27" s="260" t="s">
        <v>162</v>
      </c>
      <c r="I27" s="260" t="s">
        <v>490</v>
      </c>
      <c r="J27" s="260" t="s">
        <v>489</v>
      </c>
      <c r="K27" s="260" t="s">
        <v>489</v>
      </c>
      <c r="L27" s="259" t="s">
        <v>170</v>
      </c>
      <c r="M27" s="259">
        <v>9</v>
      </c>
      <c r="N27" s="259">
        <v>9</v>
      </c>
      <c r="O27" s="259">
        <v>0</v>
      </c>
      <c r="P27" s="259">
        <v>0</v>
      </c>
      <c r="Q27" s="259">
        <v>0</v>
      </c>
      <c r="R27" s="259">
        <f t="shared" si="1"/>
        <v>63</v>
      </c>
      <c r="S27" s="259">
        <f t="shared" si="2"/>
        <v>0</v>
      </c>
      <c r="T27" s="259">
        <f t="shared" si="3"/>
        <v>63</v>
      </c>
      <c r="U27" s="259">
        <v>3</v>
      </c>
      <c r="V27" s="259">
        <v>1</v>
      </c>
      <c r="W27" s="259">
        <f t="shared" si="4"/>
        <v>3</v>
      </c>
      <c r="X27" s="259">
        <v>0</v>
      </c>
      <c r="Y27" s="261">
        <f t="shared" si="0"/>
        <v>18.899999999999999</v>
      </c>
      <c r="Z27" s="184" t="s">
        <v>568</v>
      </c>
      <c r="AA27"/>
      <c r="AB27"/>
      <c r="AC27"/>
      <c r="AD27"/>
      <c r="AE27"/>
      <c r="AF27"/>
      <c r="AG27"/>
      <c r="AH27"/>
      <c r="AI27"/>
      <c r="AJ27"/>
      <c r="AK27"/>
      <c r="AL27"/>
      <c r="AM27"/>
      <c r="AN27"/>
      <c r="AO27"/>
      <c r="AP27"/>
      <c r="AQ27"/>
      <c r="AR27"/>
      <c r="AS27"/>
      <c r="AT27"/>
      <c r="AU27"/>
      <c r="AV27"/>
      <c r="AW27"/>
      <c r="AX27"/>
      <c r="AY27"/>
      <c r="AZ27"/>
      <c r="BA27"/>
      <c r="BB27"/>
      <c r="BC27"/>
      <c r="BD27"/>
      <c r="BE27"/>
      <c r="BF27"/>
      <c r="BG27"/>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3"/>
      <c r="CP27" s="143"/>
      <c r="CQ27" s="143"/>
      <c r="CR27" s="143"/>
      <c r="CS27" s="143"/>
      <c r="CT27" s="143"/>
      <c r="CU27" s="143"/>
      <c r="CV27" s="143"/>
      <c r="CW27" s="143"/>
      <c r="CX27" s="143"/>
      <c r="CY27" s="143"/>
      <c r="CZ27" s="143"/>
      <c r="DA27" s="143"/>
      <c r="DB27" s="143"/>
      <c r="DC27" s="143"/>
      <c r="DD27" s="143"/>
      <c r="DE27" s="143"/>
      <c r="DF27" s="143"/>
      <c r="DG27" s="143"/>
      <c r="DH27" s="143"/>
      <c r="DI27" s="143"/>
      <c r="DJ27" s="143"/>
      <c r="DK27" s="143"/>
      <c r="DL27" s="143"/>
      <c r="DM27" s="143"/>
      <c r="DN27" s="143"/>
      <c r="DO27" s="143"/>
      <c r="DP27" s="143"/>
      <c r="DQ27" s="143"/>
      <c r="DR27" s="143"/>
      <c r="DS27" s="143"/>
      <c r="DT27" s="143"/>
      <c r="DU27" s="143"/>
      <c r="DV27" s="143"/>
      <c r="DW27" s="143"/>
      <c r="DX27" s="143"/>
      <c r="DY27" s="143"/>
      <c r="DZ27" s="143"/>
      <c r="EA27" s="143"/>
      <c r="EB27" s="143"/>
      <c r="EC27" s="143"/>
      <c r="ED27" s="143"/>
      <c r="EE27" s="143"/>
      <c r="EF27" s="143"/>
      <c r="EG27" s="143"/>
      <c r="EH27" s="143"/>
      <c r="EI27" s="143"/>
      <c r="EJ27" s="143"/>
      <c r="EK27" s="143"/>
      <c r="EL27" s="143"/>
      <c r="EM27" s="143"/>
      <c r="EN27" s="143"/>
      <c r="EO27" s="143"/>
      <c r="EP27" s="143"/>
      <c r="EQ27" s="143"/>
      <c r="ER27" s="143"/>
      <c r="ES27" s="143"/>
      <c r="ET27" s="143"/>
      <c r="EU27" s="143"/>
      <c r="EV27" s="143"/>
      <c r="EW27" s="143"/>
      <c r="EX27" s="143"/>
      <c r="EY27" s="143"/>
      <c r="EZ27" s="143"/>
      <c r="FA27" s="143"/>
      <c r="FB27" s="143"/>
      <c r="FC27" s="143"/>
      <c r="FD27" s="143"/>
      <c r="FE27" s="143"/>
      <c r="FF27" s="143"/>
      <c r="FG27" s="143"/>
      <c r="FH27" s="143"/>
      <c r="FI27" s="143"/>
      <c r="FJ27" s="143"/>
      <c r="FK27" s="143"/>
      <c r="FL27" s="143"/>
      <c r="FM27" s="143"/>
      <c r="FN27" s="143"/>
      <c r="FO27" s="143"/>
      <c r="FP27" s="143"/>
      <c r="FQ27" s="143"/>
      <c r="FR27" s="143"/>
      <c r="FS27" s="143"/>
      <c r="FT27" s="143"/>
      <c r="FU27" s="143"/>
      <c r="FV27" s="143"/>
      <c r="FW27" s="143"/>
      <c r="FX27" s="143"/>
      <c r="FY27" s="143"/>
      <c r="FZ27" s="143"/>
      <c r="GA27" s="143"/>
      <c r="GB27" s="143"/>
      <c r="GC27" s="143"/>
      <c r="GD27" s="143"/>
      <c r="GE27" s="143"/>
      <c r="GF27" s="143"/>
      <c r="GG27" s="143"/>
      <c r="GH27" s="143"/>
      <c r="GI27" s="143"/>
      <c r="GJ27" s="143"/>
      <c r="GK27" s="143"/>
      <c r="GL27" s="143"/>
      <c r="GM27" s="143"/>
      <c r="GN27" s="143"/>
      <c r="GO27" s="143"/>
      <c r="GP27" s="143"/>
      <c r="GQ27" s="143"/>
      <c r="GR27" s="143"/>
      <c r="GS27" s="143"/>
      <c r="GT27" s="143"/>
      <c r="GU27" s="143"/>
      <c r="GV27" s="143"/>
      <c r="GW27" s="143"/>
      <c r="GX27" s="143"/>
      <c r="GY27" s="143"/>
      <c r="GZ27" s="143"/>
      <c r="HA27" s="143"/>
      <c r="HB27" s="143"/>
      <c r="HC27" s="143"/>
      <c r="HD27" s="143"/>
      <c r="HE27" s="143"/>
      <c r="HF27" s="143"/>
      <c r="HG27" s="143"/>
      <c r="HH27" s="143"/>
      <c r="HI27" s="143"/>
      <c r="HJ27" s="143"/>
      <c r="HK27" s="143"/>
      <c r="HL27" s="143"/>
      <c r="HM27" s="143"/>
      <c r="HN27" s="143"/>
      <c r="HO27" s="143"/>
      <c r="HP27" s="143"/>
      <c r="HQ27" s="143"/>
      <c r="HR27" s="143"/>
      <c r="HS27" s="143"/>
      <c r="HT27" s="143"/>
      <c r="HU27" s="143"/>
      <c r="HV27" s="143"/>
      <c r="HW27" s="143"/>
      <c r="HX27" s="143"/>
      <c r="HY27" s="143"/>
      <c r="HZ27" s="143"/>
      <c r="IA27" s="143"/>
      <c r="IB27" s="143"/>
      <c r="IC27" s="143"/>
      <c r="ID27" s="143"/>
      <c r="IE27" s="143"/>
      <c r="IF27" s="143"/>
      <c r="IG27" s="143"/>
      <c r="IH27" s="143"/>
      <c r="II27" s="143"/>
      <c r="IJ27" s="143"/>
      <c r="IK27" s="143"/>
      <c r="IL27" s="143"/>
      <c r="IM27" s="143"/>
      <c r="IN27" s="143"/>
      <c r="IO27" s="143"/>
      <c r="IP27" s="143"/>
      <c r="IQ27" s="143"/>
    </row>
    <row r="28" spans="1:251" s="141" customFormat="1" ht="45">
      <c r="A28" s="258" t="s">
        <v>359</v>
      </c>
      <c r="B28" s="259" t="s">
        <v>586</v>
      </c>
      <c r="C28" s="259" t="s">
        <v>405</v>
      </c>
      <c r="D28" s="259" t="s">
        <v>592</v>
      </c>
      <c r="E28" s="259" t="s">
        <v>49</v>
      </c>
      <c r="F28" s="259" t="s">
        <v>60</v>
      </c>
      <c r="G28" s="259" t="s">
        <v>38</v>
      </c>
      <c r="H28" s="259" t="s">
        <v>162</v>
      </c>
      <c r="I28" s="260" t="s">
        <v>490</v>
      </c>
      <c r="J28" s="260" t="s">
        <v>722</v>
      </c>
      <c r="K28" s="260" t="s">
        <v>489</v>
      </c>
      <c r="L28" s="259" t="s">
        <v>169</v>
      </c>
      <c r="M28" s="259">
        <v>9</v>
      </c>
      <c r="N28" s="259">
        <v>9</v>
      </c>
      <c r="O28" s="259">
        <v>0</v>
      </c>
      <c r="P28" s="259">
        <v>0</v>
      </c>
      <c r="Q28" s="259">
        <v>0</v>
      </c>
      <c r="R28" s="259">
        <f t="shared" si="1"/>
        <v>63</v>
      </c>
      <c r="S28" s="259">
        <f t="shared" si="2"/>
        <v>0</v>
      </c>
      <c r="T28" s="259">
        <f t="shared" si="3"/>
        <v>63</v>
      </c>
      <c r="U28" s="259">
        <v>3</v>
      </c>
      <c r="V28" s="259">
        <v>3</v>
      </c>
      <c r="W28" s="259">
        <f t="shared" si="4"/>
        <v>9</v>
      </c>
      <c r="X28" s="259">
        <v>0</v>
      </c>
      <c r="Y28" s="261">
        <f t="shared" si="0"/>
        <v>56.7</v>
      </c>
      <c r="Z28" s="184" t="s">
        <v>573</v>
      </c>
      <c r="AA28"/>
      <c r="AB28"/>
      <c r="AC28"/>
      <c r="AD28"/>
      <c r="AE28"/>
      <c r="AF28"/>
      <c r="AG28"/>
      <c r="AH28"/>
      <c r="AI28"/>
      <c r="AJ28"/>
      <c r="AK28"/>
      <c r="AL28"/>
      <c r="AM28"/>
      <c r="AN28"/>
      <c r="AO28"/>
      <c r="AP28"/>
      <c r="AQ28"/>
      <c r="AR28"/>
      <c r="AS28"/>
      <c r="AT28"/>
      <c r="AU28"/>
      <c r="AV28"/>
      <c r="AW28"/>
      <c r="AX28"/>
      <c r="AY28"/>
      <c r="AZ28"/>
      <c r="BA28"/>
      <c r="BB28"/>
      <c r="BC28"/>
      <c r="BD28"/>
      <c r="BE28"/>
      <c r="BF28"/>
      <c r="BG28"/>
    </row>
    <row r="29" spans="1:251" s="143" customFormat="1">
      <c r="A29" s="250" t="s">
        <v>528</v>
      </c>
      <c r="B29" s="251" t="s">
        <v>585</v>
      </c>
      <c r="C29" s="251" t="s">
        <v>529</v>
      </c>
      <c r="D29" s="251" t="s">
        <v>591</v>
      </c>
      <c r="E29" s="251" t="s">
        <v>49</v>
      </c>
      <c r="F29" s="251" t="s">
        <v>61</v>
      </c>
      <c r="G29" s="251" t="s">
        <v>39</v>
      </c>
      <c r="H29" s="252" t="s">
        <v>165</v>
      </c>
      <c r="I29" s="252" t="s">
        <v>490</v>
      </c>
      <c r="J29" s="252" t="s">
        <v>718</v>
      </c>
      <c r="K29" s="252" t="s">
        <v>652</v>
      </c>
      <c r="L29" s="251" t="s">
        <v>169</v>
      </c>
      <c r="M29" s="251">
        <v>0</v>
      </c>
      <c r="N29" s="251">
        <v>0</v>
      </c>
      <c r="O29" s="251">
        <v>0</v>
      </c>
      <c r="P29" s="251">
        <v>6</v>
      </c>
      <c r="Q29" s="251">
        <v>9</v>
      </c>
      <c r="R29" s="251">
        <f t="shared" si="1"/>
        <v>12</v>
      </c>
      <c r="S29" s="251">
        <f t="shared" si="2"/>
        <v>72</v>
      </c>
      <c r="T29" s="251">
        <f t="shared" si="3"/>
        <v>84</v>
      </c>
      <c r="U29" s="251">
        <v>4</v>
      </c>
      <c r="V29" s="251">
        <v>1</v>
      </c>
      <c r="W29" s="251">
        <f t="shared" si="4"/>
        <v>4</v>
      </c>
      <c r="X29" s="251">
        <v>0</v>
      </c>
      <c r="Y29" s="253">
        <f t="shared" si="0"/>
        <v>33.6</v>
      </c>
      <c r="Z29" s="187"/>
      <c r="AA29"/>
      <c r="AB29"/>
      <c r="AC29"/>
      <c r="AD29"/>
      <c r="AE29"/>
      <c r="AF29"/>
      <c r="AG29"/>
      <c r="AH29"/>
      <c r="AI29"/>
      <c r="AJ29"/>
      <c r="AK29"/>
      <c r="AL29"/>
      <c r="AM29"/>
      <c r="AN29"/>
      <c r="AO29"/>
      <c r="AP29"/>
      <c r="AQ29"/>
      <c r="AR29"/>
      <c r="AS29"/>
      <c r="AT29"/>
      <c r="AU29"/>
      <c r="AV29"/>
      <c r="AW29"/>
      <c r="AX29"/>
      <c r="AY29"/>
      <c r="AZ29"/>
      <c r="BA29"/>
      <c r="BB29"/>
      <c r="BC29"/>
      <c r="BD29"/>
      <c r="BE29"/>
      <c r="BF29"/>
      <c r="BG29"/>
    </row>
    <row r="30" spans="1:251" s="141" customFormat="1" ht="30">
      <c r="A30" s="250" t="s">
        <v>530</v>
      </c>
      <c r="B30" s="251" t="s">
        <v>585</v>
      </c>
      <c r="C30" s="251" t="s">
        <v>531</v>
      </c>
      <c r="D30" s="251" t="s">
        <v>591</v>
      </c>
      <c r="E30" s="251" t="s">
        <v>49</v>
      </c>
      <c r="F30" s="251" t="s">
        <v>61</v>
      </c>
      <c r="G30" s="251" t="s">
        <v>39</v>
      </c>
      <c r="H30" s="252" t="s">
        <v>165</v>
      </c>
      <c r="I30" s="252" t="s">
        <v>490</v>
      </c>
      <c r="J30" s="252" t="s">
        <v>718</v>
      </c>
      <c r="K30" s="252" t="s">
        <v>652</v>
      </c>
      <c r="L30" s="251" t="s">
        <v>169</v>
      </c>
      <c r="M30" s="251">
        <v>0</v>
      </c>
      <c r="N30" s="251">
        <v>0</v>
      </c>
      <c r="O30" s="251">
        <v>0</v>
      </c>
      <c r="P30" s="251">
        <v>6</v>
      </c>
      <c r="Q30" s="251">
        <v>9</v>
      </c>
      <c r="R30" s="251">
        <f t="shared" si="1"/>
        <v>12</v>
      </c>
      <c r="S30" s="251">
        <f t="shared" si="2"/>
        <v>72</v>
      </c>
      <c r="T30" s="251">
        <f t="shared" si="3"/>
        <v>84</v>
      </c>
      <c r="U30" s="251">
        <v>4</v>
      </c>
      <c r="V30" s="251">
        <v>1</v>
      </c>
      <c r="W30" s="251">
        <f t="shared" si="4"/>
        <v>4</v>
      </c>
      <c r="X30" s="251">
        <v>0</v>
      </c>
      <c r="Y30" s="253">
        <f t="shared" si="0"/>
        <v>33.6</v>
      </c>
      <c r="Z30" s="187"/>
      <c r="AA30"/>
      <c r="AB30"/>
      <c r="AC30"/>
      <c r="AD30"/>
      <c r="AE30"/>
      <c r="AF30"/>
      <c r="AG30"/>
      <c r="AH30"/>
      <c r="AI30"/>
      <c r="AJ30"/>
      <c r="AK30"/>
      <c r="AL30"/>
      <c r="AM30"/>
      <c r="AN30"/>
      <c r="AO30"/>
      <c r="AP30"/>
      <c r="AQ30"/>
      <c r="AR30"/>
      <c r="AS30"/>
      <c r="AT30"/>
      <c r="AU30"/>
      <c r="AV30"/>
      <c r="AW30"/>
      <c r="AX30"/>
      <c r="AY30"/>
      <c r="AZ30"/>
      <c r="BA30"/>
      <c r="BB30"/>
      <c r="BC30"/>
      <c r="BD30"/>
      <c r="BE30"/>
      <c r="BF30"/>
      <c r="BG30"/>
    </row>
    <row r="31" spans="1:251" s="144" customFormat="1">
      <c r="A31" s="250" t="s">
        <v>755</v>
      </c>
      <c r="B31" s="251" t="s">
        <v>585</v>
      </c>
      <c r="C31" s="251" t="s">
        <v>758</v>
      </c>
      <c r="D31" s="251" t="s">
        <v>591</v>
      </c>
      <c r="E31" s="251" t="s">
        <v>49</v>
      </c>
      <c r="F31" s="251" t="s">
        <v>61</v>
      </c>
      <c r="G31" s="251" t="s">
        <v>39</v>
      </c>
      <c r="H31" s="252" t="s">
        <v>165</v>
      </c>
      <c r="I31" s="252" t="s">
        <v>490</v>
      </c>
      <c r="J31" s="252" t="s">
        <v>718</v>
      </c>
      <c r="K31" s="252" t="s">
        <v>652</v>
      </c>
      <c r="L31" s="251" t="s">
        <v>169</v>
      </c>
      <c r="M31" s="251">
        <v>0</v>
      </c>
      <c r="N31" s="251">
        <v>0</v>
      </c>
      <c r="O31" s="251">
        <v>0</v>
      </c>
      <c r="P31" s="251">
        <v>6</v>
      </c>
      <c r="Q31" s="251">
        <v>9</v>
      </c>
      <c r="R31" s="251">
        <f t="shared" si="1"/>
        <v>12</v>
      </c>
      <c r="S31" s="251">
        <f t="shared" si="2"/>
        <v>72</v>
      </c>
      <c r="T31" s="251">
        <f t="shared" si="3"/>
        <v>84</v>
      </c>
      <c r="U31" s="251">
        <v>4</v>
      </c>
      <c r="V31" s="251">
        <v>1</v>
      </c>
      <c r="W31" s="251">
        <f t="shared" si="4"/>
        <v>4</v>
      </c>
      <c r="X31" s="251">
        <v>0</v>
      </c>
      <c r="Y31" s="253">
        <f t="shared" si="0"/>
        <v>33.6</v>
      </c>
      <c r="Z31" s="189"/>
      <c r="AA31"/>
      <c r="AB31"/>
      <c r="AC31"/>
      <c r="AD31"/>
      <c r="AE31"/>
      <c r="AF31"/>
      <c r="AG31"/>
      <c r="AH31"/>
      <c r="AI31"/>
      <c r="AJ31"/>
      <c r="AK31"/>
      <c r="AL31"/>
      <c r="AM31"/>
      <c r="AN31"/>
      <c r="AO31"/>
      <c r="AP31"/>
      <c r="AQ31"/>
      <c r="AR31"/>
      <c r="AS31"/>
      <c r="AT31"/>
      <c r="AU31"/>
      <c r="AV31"/>
      <c r="AW31"/>
      <c r="AX31"/>
      <c r="AY31"/>
      <c r="AZ31"/>
      <c r="BA31"/>
      <c r="BB31"/>
      <c r="BC31"/>
      <c r="BD31"/>
      <c r="BE31"/>
      <c r="BF31"/>
      <c r="BG31"/>
    </row>
    <row r="32" spans="1:251" s="143" customFormat="1">
      <c r="A32" s="292" t="s">
        <v>526</v>
      </c>
      <c r="B32" s="293" t="s">
        <v>585</v>
      </c>
      <c r="C32" s="293" t="s">
        <v>527</v>
      </c>
      <c r="D32" s="289" t="s">
        <v>591</v>
      </c>
      <c r="E32" s="289" t="s">
        <v>49</v>
      </c>
      <c r="F32" s="289" t="s">
        <v>61</v>
      </c>
      <c r="G32" s="289" t="s">
        <v>39</v>
      </c>
      <c r="H32" s="290" t="s">
        <v>165</v>
      </c>
      <c r="I32" s="290" t="s">
        <v>490</v>
      </c>
      <c r="J32" s="290" t="s">
        <v>720</v>
      </c>
      <c r="K32" s="290" t="s">
        <v>654</v>
      </c>
      <c r="L32" s="289" t="s">
        <v>169</v>
      </c>
      <c r="M32" s="289">
        <v>0</v>
      </c>
      <c r="N32" s="289">
        <v>0</v>
      </c>
      <c r="O32" s="289">
        <v>0</v>
      </c>
      <c r="P32" s="289">
        <v>6</v>
      </c>
      <c r="Q32" s="289">
        <v>9</v>
      </c>
      <c r="R32" s="289">
        <f t="shared" si="1"/>
        <v>12</v>
      </c>
      <c r="S32" s="289">
        <f t="shared" si="2"/>
        <v>72</v>
      </c>
      <c r="T32" s="289">
        <f t="shared" si="3"/>
        <v>84</v>
      </c>
      <c r="U32" s="289">
        <v>4</v>
      </c>
      <c r="V32" s="289">
        <v>1</v>
      </c>
      <c r="W32" s="289">
        <f t="shared" si="4"/>
        <v>4</v>
      </c>
      <c r="X32" s="289">
        <v>0</v>
      </c>
      <c r="Y32" s="291">
        <f t="shared" si="0"/>
        <v>33.6</v>
      </c>
      <c r="Z32" s="194" t="s">
        <v>814</v>
      </c>
      <c r="AA32"/>
      <c r="AB32"/>
      <c r="AC32"/>
      <c r="AD32"/>
      <c r="AE32"/>
      <c r="AF32"/>
      <c r="AG32"/>
      <c r="AH32"/>
      <c r="AI32"/>
      <c r="AJ32"/>
      <c r="AK32"/>
      <c r="AL32"/>
      <c r="AM32"/>
      <c r="AN32"/>
      <c r="AO32"/>
      <c r="AP32"/>
      <c r="AQ32"/>
      <c r="AR32"/>
      <c r="AS32"/>
      <c r="AT32"/>
      <c r="AU32"/>
      <c r="AV32"/>
      <c r="AW32"/>
      <c r="AX32"/>
      <c r="AY32"/>
      <c r="AZ32"/>
      <c r="BA32"/>
      <c r="BB32"/>
      <c r="BC32"/>
      <c r="BD32"/>
      <c r="BE32"/>
      <c r="BF32"/>
      <c r="BG32"/>
    </row>
    <row r="33" spans="1:251" s="283" customFormat="1">
      <c r="A33" s="292" t="s">
        <v>784</v>
      </c>
      <c r="B33" s="293" t="s">
        <v>585</v>
      </c>
      <c r="C33" s="293" t="s">
        <v>787</v>
      </c>
      <c r="D33" s="293" t="s">
        <v>591</v>
      </c>
      <c r="E33" s="293" t="s">
        <v>49</v>
      </c>
      <c r="F33" s="293" t="s">
        <v>61</v>
      </c>
      <c r="G33" s="293" t="s">
        <v>39</v>
      </c>
      <c r="H33" s="294" t="s">
        <v>165</v>
      </c>
      <c r="I33" s="294" t="s">
        <v>490</v>
      </c>
      <c r="J33" s="294" t="s">
        <v>720</v>
      </c>
      <c r="K33" s="294" t="s">
        <v>654</v>
      </c>
      <c r="L33" s="293" t="s">
        <v>169</v>
      </c>
      <c r="M33" s="293">
        <v>0</v>
      </c>
      <c r="N33" s="293">
        <v>0</v>
      </c>
      <c r="O33" s="293">
        <v>0</v>
      </c>
      <c r="P33" s="293">
        <v>6</v>
      </c>
      <c r="Q33" s="293">
        <v>9</v>
      </c>
      <c r="R33" s="293">
        <f t="shared" si="1"/>
        <v>12</v>
      </c>
      <c r="S33" s="293">
        <f t="shared" si="2"/>
        <v>72</v>
      </c>
      <c r="T33" s="293">
        <f t="shared" si="3"/>
        <v>84</v>
      </c>
      <c r="U33" s="293">
        <v>4</v>
      </c>
      <c r="V33" s="293">
        <v>1</v>
      </c>
      <c r="W33" s="293">
        <f t="shared" si="4"/>
        <v>4</v>
      </c>
      <c r="X33" s="293">
        <v>0</v>
      </c>
      <c r="Y33" s="295">
        <f t="shared" si="0"/>
        <v>33.6</v>
      </c>
      <c r="Z33" s="194"/>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c r="BF33" s="282"/>
      <c r="BG33" s="282"/>
    </row>
    <row r="34" spans="1:251" s="283" customFormat="1">
      <c r="A34" s="292" t="s">
        <v>785</v>
      </c>
      <c r="B34" s="293" t="s">
        <v>585</v>
      </c>
      <c r="C34" s="293" t="s">
        <v>788</v>
      </c>
      <c r="D34" s="293" t="s">
        <v>591</v>
      </c>
      <c r="E34" s="293" t="s">
        <v>49</v>
      </c>
      <c r="F34" s="293" t="s">
        <v>61</v>
      </c>
      <c r="G34" s="293" t="s">
        <v>39</v>
      </c>
      <c r="H34" s="294" t="s">
        <v>165</v>
      </c>
      <c r="I34" s="294" t="s">
        <v>490</v>
      </c>
      <c r="J34" s="294" t="s">
        <v>720</v>
      </c>
      <c r="K34" s="294" t="s">
        <v>654</v>
      </c>
      <c r="L34" s="293" t="s">
        <v>169</v>
      </c>
      <c r="M34" s="293">
        <v>0</v>
      </c>
      <c r="N34" s="293">
        <v>0</v>
      </c>
      <c r="O34" s="293">
        <v>0</v>
      </c>
      <c r="P34" s="293">
        <v>6</v>
      </c>
      <c r="Q34" s="293">
        <v>9</v>
      </c>
      <c r="R34" s="293">
        <f t="shared" si="1"/>
        <v>12</v>
      </c>
      <c r="S34" s="293">
        <f t="shared" si="2"/>
        <v>72</v>
      </c>
      <c r="T34" s="293">
        <f t="shared" si="3"/>
        <v>84</v>
      </c>
      <c r="U34" s="293">
        <v>4</v>
      </c>
      <c r="V34" s="293">
        <v>1</v>
      </c>
      <c r="W34" s="293">
        <f t="shared" si="4"/>
        <v>4</v>
      </c>
      <c r="X34" s="293">
        <v>0</v>
      </c>
      <c r="Y34" s="295">
        <f t="shared" si="0"/>
        <v>33.6</v>
      </c>
      <c r="Z34" s="194"/>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2"/>
      <c r="AY34" s="282"/>
      <c r="AZ34" s="282"/>
      <c r="BA34" s="282"/>
      <c r="BB34" s="282"/>
      <c r="BC34" s="282"/>
      <c r="BD34" s="282"/>
      <c r="BE34" s="282"/>
      <c r="BF34" s="282"/>
      <c r="BG34" s="282"/>
    </row>
    <row r="35" spans="1:251" s="283" customFormat="1">
      <c r="A35" s="292" t="s">
        <v>786</v>
      </c>
      <c r="B35" s="293" t="s">
        <v>585</v>
      </c>
      <c r="C35" s="293" t="s">
        <v>789</v>
      </c>
      <c r="D35" s="293" t="s">
        <v>591</v>
      </c>
      <c r="E35" s="293" t="s">
        <v>49</v>
      </c>
      <c r="F35" s="293" t="s">
        <v>61</v>
      </c>
      <c r="G35" s="293" t="s">
        <v>39</v>
      </c>
      <c r="H35" s="294" t="s">
        <v>165</v>
      </c>
      <c r="I35" s="294" t="s">
        <v>490</v>
      </c>
      <c r="J35" s="294" t="s">
        <v>720</v>
      </c>
      <c r="K35" s="294" t="s">
        <v>654</v>
      </c>
      <c r="L35" s="293" t="s">
        <v>169</v>
      </c>
      <c r="M35" s="293">
        <v>0</v>
      </c>
      <c r="N35" s="293">
        <v>0</v>
      </c>
      <c r="O35" s="293">
        <v>0</v>
      </c>
      <c r="P35" s="293">
        <v>6</v>
      </c>
      <c r="Q35" s="293">
        <v>9</v>
      </c>
      <c r="R35" s="293">
        <f t="shared" si="1"/>
        <v>12</v>
      </c>
      <c r="S35" s="293">
        <f t="shared" si="2"/>
        <v>72</v>
      </c>
      <c r="T35" s="293">
        <f t="shared" si="3"/>
        <v>84</v>
      </c>
      <c r="U35" s="293">
        <v>4</v>
      </c>
      <c r="V35" s="293">
        <v>1</v>
      </c>
      <c r="W35" s="293">
        <f t="shared" si="4"/>
        <v>4</v>
      </c>
      <c r="X35" s="293">
        <v>0</v>
      </c>
      <c r="Y35" s="295">
        <f t="shared" si="0"/>
        <v>33.6</v>
      </c>
      <c r="Z35" s="194"/>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2"/>
      <c r="AY35" s="282"/>
      <c r="AZ35" s="282"/>
      <c r="BA35" s="282"/>
      <c r="BB35" s="282"/>
      <c r="BC35" s="282"/>
      <c r="BD35" s="282"/>
      <c r="BE35" s="282"/>
      <c r="BF35" s="282"/>
      <c r="BG35" s="282"/>
    </row>
    <row r="36" spans="1:251" s="143" customFormat="1" ht="30">
      <c r="A36" s="254" t="s">
        <v>480</v>
      </c>
      <c r="B36" s="255" t="s">
        <v>585</v>
      </c>
      <c r="C36" s="255" t="s">
        <v>538</v>
      </c>
      <c r="D36" s="255" t="s">
        <v>592</v>
      </c>
      <c r="E36" s="255" t="s">
        <v>48</v>
      </c>
      <c r="F36" s="255" t="s">
        <v>581</v>
      </c>
      <c r="G36" s="255" t="s">
        <v>552</v>
      </c>
      <c r="H36" s="256" t="s">
        <v>534</v>
      </c>
      <c r="I36" s="256" t="s">
        <v>490</v>
      </c>
      <c r="J36" s="256" t="s">
        <v>718</v>
      </c>
      <c r="K36" s="256"/>
      <c r="L36" s="255" t="s">
        <v>499</v>
      </c>
      <c r="M36" s="255">
        <v>0</v>
      </c>
      <c r="N36" s="255">
        <v>0</v>
      </c>
      <c r="O36" s="255">
        <v>0</v>
      </c>
      <c r="P36" s="255">
        <v>0</v>
      </c>
      <c r="Q36" s="255">
        <v>9</v>
      </c>
      <c r="R36" s="255">
        <f t="shared" si="1"/>
        <v>0</v>
      </c>
      <c r="S36" s="255">
        <f t="shared" si="2"/>
        <v>72</v>
      </c>
      <c r="T36" s="255">
        <f t="shared" si="3"/>
        <v>72</v>
      </c>
      <c r="U36" s="255">
        <v>1</v>
      </c>
      <c r="V36" s="255">
        <v>1</v>
      </c>
      <c r="W36" s="255">
        <f t="shared" si="4"/>
        <v>1</v>
      </c>
      <c r="X36" s="255">
        <v>0</v>
      </c>
      <c r="Y36" s="257">
        <f t="shared" si="0"/>
        <v>7.2</v>
      </c>
      <c r="Z36" s="184" t="s">
        <v>578</v>
      </c>
      <c r="AA36"/>
      <c r="AB36"/>
      <c r="AC36"/>
      <c r="AD36"/>
      <c r="AE36"/>
      <c r="AF36"/>
      <c r="AG36"/>
      <c r="AH36"/>
      <c r="AI36"/>
      <c r="AJ36"/>
      <c r="AK36"/>
      <c r="AL36"/>
      <c r="AM36"/>
      <c r="AN36"/>
      <c r="AO36"/>
      <c r="AP36"/>
      <c r="AQ36"/>
      <c r="AR36"/>
      <c r="AS36"/>
      <c r="AT36"/>
      <c r="AU36"/>
      <c r="AV36"/>
      <c r="AW36"/>
      <c r="AX36"/>
      <c r="AY36"/>
      <c r="AZ36"/>
      <c r="BA36"/>
      <c r="BB36"/>
      <c r="BC36"/>
      <c r="BD36"/>
      <c r="BE36"/>
      <c r="BF36"/>
      <c r="BG36"/>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91"/>
      <c r="GE36" s="91"/>
      <c r="GF36" s="91"/>
      <c r="GG36" s="91"/>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row>
    <row r="37" spans="1:251" s="299" customFormat="1" ht="30">
      <c r="A37" s="246" t="s">
        <v>797</v>
      </c>
      <c r="B37" s="247" t="s">
        <v>585</v>
      </c>
      <c r="C37" s="247" t="s">
        <v>799</v>
      </c>
      <c r="D37" s="247" t="s">
        <v>592</v>
      </c>
      <c r="E37" s="247" t="s">
        <v>48</v>
      </c>
      <c r="F37" s="247" t="s">
        <v>579</v>
      </c>
      <c r="G37" s="247" t="s">
        <v>546</v>
      </c>
      <c r="H37" s="248" t="s">
        <v>534</v>
      </c>
      <c r="I37" s="248" t="s">
        <v>490</v>
      </c>
      <c r="J37" s="248" t="s">
        <v>718</v>
      </c>
      <c r="K37" s="248" t="s">
        <v>652</v>
      </c>
      <c r="L37" s="247" t="s">
        <v>499</v>
      </c>
      <c r="M37" s="247">
        <v>0</v>
      </c>
      <c r="N37" s="247">
        <v>0</v>
      </c>
      <c r="O37" s="247">
        <v>0</v>
      </c>
      <c r="P37" s="247">
        <v>0</v>
      </c>
      <c r="Q37" s="247">
        <v>9</v>
      </c>
      <c r="R37" s="247">
        <f t="shared" si="1"/>
        <v>0</v>
      </c>
      <c r="S37" s="247">
        <f t="shared" si="2"/>
        <v>72</v>
      </c>
      <c r="T37" s="247">
        <f t="shared" si="3"/>
        <v>72</v>
      </c>
      <c r="U37" s="247">
        <v>1</v>
      </c>
      <c r="V37" s="247">
        <v>1</v>
      </c>
      <c r="W37" s="247">
        <f t="shared" si="4"/>
        <v>1</v>
      </c>
      <c r="X37" s="247">
        <v>0</v>
      </c>
      <c r="Y37" s="249">
        <f t="shared" si="0"/>
        <v>7.2</v>
      </c>
      <c r="Z37" s="297" t="s">
        <v>578</v>
      </c>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8"/>
      <c r="AY37" s="298"/>
      <c r="AZ37" s="298"/>
      <c r="BA37" s="298"/>
      <c r="BB37" s="298"/>
      <c r="BC37" s="298"/>
      <c r="BD37" s="298"/>
      <c r="BE37" s="298"/>
      <c r="BF37" s="298"/>
      <c r="BG37" s="298"/>
    </row>
    <row r="38" spans="1:251" s="299" customFormat="1" ht="30">
      <c r="A38" s="246" t="s">
        <v>536</v>
      </c>
      <c r="B38" s="247" t="s">
        <v>585</v>
      </c>
      <c r="C38" s="247" t="s">
        <v>537</v>
      </c>
      <c r="D38" s="247" t="s">
        <v>592</v>
      </c>
      <c r="E38" s="247" t="s">
        <v>50</v>
      </c>
      <c r="F38" s="247" t="s">
        <v>113</v>
      </c>
      <c r="G38" s="247" t="s">
        <v>548</v>
      </c>
      <c r="H38" s="248" t="s">
        <v>534</v>
      </c>
      <c r="I38" s="248" t="s">
        <v>490</v>
      </c>
      <c r="J38" s="248" t="s">
        <v>718</v>
      </c>
      <c r="K38" s="248" t="s">
        <v>652</v>
      </c>
      <c r="L38" s="247" t="s">
        <v>499</v>
      </c>
      <c r="M38" s="247">
        <v>0</v>
      </c>
      <c r="N38" s="247">
        <v>0</v>
      </c>
      <c r="O38" s="247">
        <v>0</v>
      </c>
      <c r="P38" s="247">
        <v>0</v>
      </c>
      <c r="Q38" s="247">
        <v>9</v>
      </c>
      <c r="R38" s="247">
        <f t="shared" si="1"/>
        <v>0</v>
      </c>
      <c r="S38" s="247">
        <f t="shared" si="2"/>
        <v>72</v>
      </c>
      <c r="T38" s="247">
        <f t="shared" si="3"/>
        <v>72</v>
      </c>
      <c r="U38" s="247">
        <v>1</v>
      </c>
      <c r="V38" s="247">
        <v>1</v>
      </c>
      <c r="W38" s="247">
        <f t="shared" si="4"/>
        <v>1</v>
      </c>
      <c r="X38" s="247">
        <v>0</v>
      </c>
      <c r="Y38" s="249">
        <f t="shared" si="0"/>
        <v>7.2</v>
      </c>
      <c r="Z38" s="297" t="s">
        <v>578</v>
      </c>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row>
    <row r="39" spans="1:251" s="299" customFormat="1" ht="45">
      <c r="A39" s="246" t="s">
        <v>801</v>
      </c>
      <c r="B39" s="247" t="s">
        <v>585</v>
      </c>
      <c r="C39" s="247" t="s">
        <v>803</v>
      </c>
      <c r="D39" s="247" t="s">
        <v>592</v>
      </c>
      <c r="E39" s="247" t="s">
        <v>53</v>
      </c>
      <c r="F39" s="247" t="s">
        <v>79</v>
      </c>
      <c r="G39" s="247" t="s">
        <v>551</v>
      </c>
      <c r="H39" s="248" t="s">
        <v>534</v>
      </c>
      <c r="I39" s="248" t="s">
        <v>490</v>
      </c>
      <c r="J39" s="248" t="s">
        <v>718</v>
      </c>
      <c r="K39" s="248" t="s">
        <v>652</v>
      </c>
      <c r="L39" s="247" t="s">
        <v>499</v>
      </c>
      <c r="M39" s="247">
        <v>0</v>
      </c>
      <c r="N39" s="247">
        <v>0</v>
      </c>
      <c r="O39" s="247">
        <v>0</v>
      </c>
      <c r="P39" s="247">
        <v>0</v>
      </c>
      <c r="Q39" s="247">
        <v>9</v>
      </c>
      <c r="R39" s="247">
        <f t="shared" si="1"/>
        <v>0</v>
      </c>
      <c r="S39" s="247">
        <f t="shared" si="2"/>
        <v>72</v>
      </c>
      <c r="T39" s="247">
        <f t="shared" si="3"/>
        <v>72</v>
      </c>
      <c r="U39" s="247">
        <v>1</v>
      </c>
      <c r="V39" s="247">
        <v>1</v>
      </c>
      <c r="W39" s="247">
        <f t="shared" si="4"/>
        <v>1</v>
      </c>
      <c r="X39" s="247">
        <v>0</v>
      </c>
      <c r="Y39" s="249">
        <f t="shared" si="0"/>
        <v>7.2</v>
      </c>
      <c r="Z39" s="297" t="s">
        <v>578</v>
      </c>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8"/>
      <c r="AY39" s="298"/>
      <c r="AZ39" s="298"/>
      <c r="BA39" s="298"/>
      <c r="BB39" s="298"/>
      <c r="BC39" s="298"/>
      <c r="BD39" s="298"/>
      <c r="BE39" s="298"/>
      <c r="BF39" s="298"/>
      <c r="BG39" s="298"/>
    </row>
    <row r="40" spans="1:251" s="299" customFormat="1">
      <c r="A40" s="246" t="s">
        <v>809</v>
      </c>
      <c r="B40" s="247" t="s">
        <v>586</v>
      </c>
      <c r="C40" s="247" t="s">
        <v>811</v>
      </c>
      <c r="D40" s="247" t="s">
        <v>592</v>
      </c>
      <c r="E40" s="247" t="s">
        <v>47</v>
      </c>
      <c r="F40" s="247" t="s">
        <v>579</v>
      </c>
      <c r="G40" s="247" t="s">
        <v>632</v>
      </c>
      <c r="H40" s="248" t="s">
        <v>534</v>
      </c>
      <c r="I40" s="248" t="s">
        <v>490</v>
      </c>
      <c r="J40" s="248" t="s">
        <v>718</v>
      </c>
      <c r="K40" s="248" t="s">
        <v>652</v>
      </c>
      <c r="L40" s="247" t="s">
        <v>499</v>
      </c>
      <c r="M40" s="247">
        <v>0</v>
      </c>
      <c r="N40" s="247">
        <v>0</v>
      </c>
      <c r="O40" s="247">
        <v>0</v>
      </c>
      <c r="P40" s="247">
        <v>0</v>
      </c>
      <c r="Q40" s="247">
        <v>9</v>
      </c>
      <c r="R40" s="247">
        <f t="shared" si="1"/>
        <v>0</v>
      </c>
      <c r="S40" s="247">
        <f t="shared" si="2"/>
        <v>72</v>
      </c>
      <c r="T40" s="247">
        <f t="shared" si="3"/>
        <v>72</v>
      </c>
      <c r="U40" s="247">
        <v>2</v>
      </c>
      <c r="V40" s="247">
        <v>1</v>
      </c>
      <c r="W40" s="247">
        <f t="shared" si="4"/>
        <v>2</v>
      </c>
      <c r="X40" s="247">
        <v>0</v>
      </c>
      <c r="Y40" s="249">
        <f t="shared" si="0"/>
        <v>14.4</v>
      </c>
      <c r="Z40" s="297" t="s">
        <v>578</v>
      </c>
      <c r="AA40" s="298"/>
      <c r="AB40" s="298"/>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298"/>
      <c r="AY40" s="298"/>
      <c r="AZ40" s="298"/>
      <c r="BA40" s="298"/>
      <c r="BB40" s="298"/>
      <c r="BC40" s="298"/>
      <c r="BD40" s="298"/>
      <c r="BE40" s="298"/>
      <c r="BF40" s="298"/>
      <c r="BG40" s="298"/>
    </row>
    <row r="41" spans="1:251" s="299" customFormat="1">
      <c r="A41" s="246" t="s">
        <v>542</v>
      </c>
      <c r="B41" s="247" t="s">
        <v>585</v>
      </c>
      <c r="C41" s="247" t="s">
        <v>473</v>
      </c>
      <c r="D41" s="247" t="s">
        <v>592</v>
      </c>
      <c r="E41" s="247" t="s">
        <v>47</v>
      </c>
      <c r="F41" s="247" t="s">
        <v>115</v>
      </c>
      <c r="G41" s="247" t="s">
        <v>634</v>
      </c>
      <c r="H41" s="248" t="s">
        <v>534</v>
      </c>
      <c r="I41" s="248" t="s">
        <v>490</v>
      </c>
      <c r="J41" s="248" t="s">
        <v>718</v>
      </c>
      <c r="K41" s="248" t="s">
        <v>652</v>
      </c>
      <c r="L41" s="247" t="s">
        <v>499</v>
      </c>
      <c r="M41" s="247">
        <v>0</v>
      </c>
      <c r="N41" s="247">
        <v>0</v>
      </c>
      <c r="O41" s="247">
        <v>0</v>
      </c>
      <c r="P41" s="247">
        <v>0</v>
      </c>
      <c r="Q41" s="247">
        <v>9</v>
      </c>
      <c r="R41" s="247">
        <f t="shared" si="1"/>
        <v>0</v>
      </c>
      <c r="S41" s="247">
        <f t="shared" si="2"/>
        <v>72</v>
      </c>
      <c r="T41" s="247">
        <f t="shared" si="3"/>
        <v>72</v>
      </c>
      <c r="U41" s="247">
        <v>1</v>
      </c>
      <c r="V41" s="247">
        <v>1</v>
      </c>
      <c r="W41" s="247">
        <f t="shared" si="4"/>
        <v>1</v>
      </c>
      <c r="X41" s="247">
        <v>0</v>
      </c>
      <c r="Y41" s="249">
        <f t="shared" si="0"/>
        <v>7.2</v>
      </c>
      <c r="Z41" s="297" t="s">
        <v>578</v>
      </c>
      <c r="AA41" s="298"/>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c r="AY41" s="298"/>
      <c r="AZ41" s="298"/>
      <c r="BA41" s="298"/>
      <c r="BB41" s="298"/>
      <c r="BC41" s="298"/>
      <c r="BD41" s="298"/>
      <c r="BE41" s="298"/>
      <c r="BF41" s="298"/>
      <c r="BG41" s="298"/>
    </row>
    <row r="42" spans="1:251" s="283" customFormat="1" ht="30">
      <c r="A42" s="285" t="s">
        <v>798</v>
      </c>
      <c r="B42" s="286" t="s">
        <v>585</v>
      </c>
      <c r="C42" s="286" t="s">
        <v>800</v>
      </c>
      <c r="D42" s="286" t="s">
        <v>592</v>
      </c>
      <c r="E42" s="286" t="s">
        <v>48</v>
      </c>
      <c r="F42" s="286" t="s">
        <v>579</v>
      </c>
      <c r="G42" s="286" t="s">
        <v>546</v>
      </c>
      <c r="H42" s="287" t="s">
        <v>534</v>
      </c>
      <c r="I42" s="287" t="s">
        <v>490</v>
      </c>
      <c r="J42" s="287" t="s">
        <v>720</v>
      </c>
      <c r="K42" s="287" t="s">
        <v>654</v>
      </c>
      <c r="L42" s="286" t="s">
        <v>499</v>
      </c>
      <c r="M42" s="286">
        <v>0</v>
      </c>
      <c r="N42" s="286">
        <v>0</v>
      </c>
      <c r="O42" s="286">
        <v>0</v>
      </c>
      <c r="P42" s="286">
        <v>0</v>
      </c>
      <c r="Q42" s="286">
        <v>9</v>
      </c>
      <c r="R42" s="286">
        <f t="shared" si="1"/>
        <v>0</v>
      </c>
      <c r="S42" s="286">
        <f t="shared" si="2"/>
        <v>72</v>
      </c>
      <c r="T42" s="286">
        <f t="shared" si="3"/>
        <v>72</v>
      </c>
      <c r="U42" s="286">
        <v>1</v>
      </c>
      <c r="V42" s="286">
        <v>1</v>
      </c>
      <c r="W42" s="286">
        <f t="shared" si="4"/>
        <v>1</v>
      </c>
      <c r="X42" s="286">
        <v>0</v>
      </c>
      <c r="Y42" s="288">
        <f t="shared" si="0"/>
        <v>7.2</v>
      </c>
      <c r="Z42" s="296" t="s">
        <v>578</v>
      </c>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row>
    <row r="43" spans="1:251" s="283" customFormat="1" ht="45">
      <c r="A43" s="285" t="s">
        <v>802</v>
      </c>
      <c r="B43" s="286" t="s">
        <v>585</v>
      </c>
      <c r="C43" s="286" t="s">
        <v>804</v>
      </c>
      <c r="D43" s="286" t="s">
        <v>592</v>
      </c>
      <c r="E43" s="286" t="s">
        <v>53</v>
      </c>
      <c r="F43" s="286" t="s">
        <v>79</v>
      </c>
      <c r="G43" s="286" t="s">
        <v>551</v>
      </c>
      <c r="H43" s="287" t="s">
        <v>534</v>
      </c>
      <c r="I43" s="287" t="s">
        <v>490</v>
      </c>
      <c r="J43" s="287" t="s">
        <v>720</v>
      </c>
      <c r="K43" s="287" t="s">
        <v>654</v>
      </c>
      <c r="L43" s="286" t="s">
        <v>499</v>
      </c>
      <c r="M43" s="286">
        <v>0</v>
      </c>
      <c r="N43" s="286">
        <v>0</v>
      </c>
      <c r="O43" s="286">
        <v>0</v>
      </c>
      <c r="P43" s="286">
        <v>0</v>
      </c>
      <c r="Q43" s="286">
        <v>9</v>
      </c>
      <c r="R43" s="286">
        <f t="shared" si="1"/>
        <v>0</v>
      </c>
      <c r="S43" s="286">
        <f t="shared" si="2"/>
        <v>72</v>
      </c>
      <c r="T43" s="286">
        <f t="shared" si="3"/>
        <v>72</v>
      </c>
      <c r="U43" s="286">
        <v>1</v>
      </c>
      <c r="V43" s="286">
        <v>1</v>
      </c>
      <c r="W43" s="286">
        <f t="shared" si="4"/>
        <v>1</v>
      </c>
      <c r="X43" s="286">
        <v>0</v>
      </c>
      <c r="Y43" s="288">
        <f t="shared" si="0"/>
        <v>7.2</v>
      </c>
      <c r="Z43" s="296" t="s">
        <v>578</v>
      </c>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row>
    <row r="44" spans="1:251" s="283" customFormat="1" ht="30">
      <c r="A44" s="285" t="s">
        <v>481</v>
      </c>
      <c r="B44" s="286" t="s">
        <v>585</v>
      </c>
      <c r="C44" s="286" t="s">
        <v>539</v>
      </c>
      <c r="D44" s="286" t="s">
        <v>592</v>
      </c>
      <c r="E44" s="286" t="s">
        <v>48</v>
      </c>
      <c r="F44" s="286" t="s">
        <v>581</v>
      </c>
      <c r="G44" s="286" t="s">
        <v>552</v>
      </c>
      <c r="H44" s="287" t="s">
        <v>534</v>
      </c>
      <c r="I44" s="287" t="s">
        <v>490</v>
      </c>
      <c r="J44" s="287" t="s">
        <v>720</v>
      </c>
      <c r="K44" s="287" t="s">
        <v>654</v>
      </c>
      <c r="L44" s="286" t="s">
        <v>499</v>
      </c>
      <c r="M44" s="286">
        <v>0</v>
      </c>
      <c r="N44" s="286">
        <v>0</v>
      </c>
      <c r="O44" s="286">
        <v>0</v>
      </c>
      <c r="P44" s="286">
        <v>0</v>
      </c>
      <c r="Q44" s="286">
        <v>9</v>
      </c>
      <c r="R44" s="286">
        <f t="shared" si="1"/>
        <v>0</v>
      </c>
      <c r="S44" s="286">
        <f t="shared" si="2"/>
        <v>72</v>
      </c>
      <c r="T44" s="286">
        <f t="shared" si="3"/>
        <v>72</v>
      </c>
      <c r="U44" s="286">
        <v>1</v>
      </c>
      <c r="V44" s="286">
        <v>1</v>
      </c>
      <c r="W44" s="286">
        <f t="shared" si="4"/>
        <v>1</v>
      </c>
      <c r="X44" s="286">
        <v>0</v>
      </c>
      <c r="Y44" s="288">
        <f t="shared" si="0"/>
        <v>7.2</v>
      </c>
      <c r="Z44" s="296" t="s">
        <v>578</v>
      </c>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row>
    <row r="45" spans="1:251" s="283" customFormat="1" ht="60">
      <c r="A45" s="285" t="s">
        <v>482</v>
      </c>
      <c r="B45" s="286" t="s">
        <v>585</v>
      </c>
      <c r="C45" s="286" t="s">
        <v>540</v>
      </c>
      <c r="D45" s="286" t="s">
        <v>592</v>
      </c>
      <c r="E45" s="286" t="s">
        <v>47</v>
      </c>
      <c r="F45" s="286" t="s">
        <v>57</v>
      </c>
      <c r="G45" s="286" t="s">
        <v>550</v>
      </c>
      <c r="H45" s="287" t="s">
        <v>534</v>
      </c>
      <c r="I45" s="287" t="s">
        <v>490</v>
      </c>
      <c r="J45" s="287" t="s">
        <v>720</v>
      </c>
      <c r="K45" s="287" t="s">
        <v>654</v>
      </c>
      <c r="L45" s="286" t="s">
        <v>499</v>
      </c>
      <c r="M45" s="286">
        <v>0</v>
      </c>
      <c r="N45" s="286">
        <v>0</v>
      </c>
      <c r="O45" s="286">
        <v>0</v>
      </c>
      <c r="P45" s="286">
        <v>0</v>
      </c>
      <c r="Q45" s="286">
        <v>9</v>
      </c>
      <c r="R45" s="286">
        <f t="shared" si="1"/>
        <v>0</v>
      </c>
      <c r="S45" s="286">
        <f t="shared" si="2"/>
        <v>72</v>
      </c>
      <c r="T45" s="286">
        <f t="shared" si="3"/>
        <v>72</v>
      </c>
      <c r="U45" s="286">
        <v>1</v>
      </c>
      <c r="V45" s="286">
        <v>1</v>
      </c>
      <c r="W45" s="286">
        <f t="shared" si="4"/>
        <v>1</v>
      </c>
      <c r="X45" s="286">
        <v>0</v>
      </c>
      <c r="Y45" s="288">
        <f t="shared" si="0"/>
        <v>7.2</v>
      </c>
      <c r="Z45" s="296" t="s">
        <v>571</v>
      </c>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row>
    <row r="46" spans="1:251" s="283" customFormat="1" ht="30">
      <c r="A46" s="285" t="s">
        <v>223</v>
      </c>
      <c r="B46" s="286" t="s">
        <v>585</v>
      </c>
      <c r="C46" s="286" t="s">
        <v>520</v>
      </c>
      <c r="D46" s="286" t="s">
        <v>591</v>
      </c>
      <c r="E46" s="286" t="s">
        <v>49</v>
      </c>
      <c r="F46" s="286" t="s">
        <v>57</v>
      </c>
      <c r="G46" s="286" t="s">
        <v>262</v>
      </c>
      <c r="H46" s="287" t="s">
        <v>165</v>
      </c>
      <c r="I46" s="287" t="s">
        <v>490</v>
      </c>
      <c r="J46" s="287" t="s">
        <v>720</v>
      </c>
      <c r="K46" s="287" t="s">
        <v>654</v>
      </c>
      <c r="L46" s="286" t="s">
        <v>170</v>
      </c>
      <c r="M46" s="286">
        <v>0</v>
      </c>
      <c r="N46" s="286">
        <v>0</v>
      </c>
      <c r="O46" s="286">
        <v>0</v>
      </c>
      <c r="P46" s="286">
        <v>0</v>
      </c>
      <c r="Q46" s="286">
        <v>9</v>
      </c>
      <c r="R46" s="286">
        <f t="shared" si="1"/>
        <v>0</v>
      </c>
      <c r="S46" s="286">
        <f t="shared" si="2"/>
        <v>72</v>
      </c>
      <c r="T46" s="286">
        <f t="shared" si="3"/>
        <v>72</v>
      </c>
      <c r="U46" s="286">
        <v>1</v>
      </c>
      <c r="V46" s="286">
        <v>1</v>
      </c>
      <c r="W46" s="286">
        <f t="shared" si="4"/>
        <v>1</v>
      </c>
      <c r="X46" s="286">
        <v>0</v>
      </c>
      <c r="Y46" s="288">
        <f t="shared" si="0"/>
        <v>7.2</v>
      </c>
      <c r="Z46" s="296" t="s">
        <v>794</v>
      </c>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row>
    <row r="47" spans="1:251" s="283" customFormat="1">
      <c r="A47" s="285" t="s">
        <v>484</v>
      </c>
      <c r="B47" s="286" t="s">
        <v>586</v>
      </c>
      <c r="C47" s="286" t="s">
        <v>647</v>
      </c>
      <c r="D47" s="286" t="s">
        <v>592</v>
      </c>
      <c r="E47" s="286" t="s">
        <v>47</v>
      </c>
      <c r="F47" s="286" t="s">
        <v>72</v>
      </c>
      <c r="G47" s="286" t="s">
        <v>518</v>
      </c>
      <c r="H47" s="287" t="s">
        <v>534</v>
      </c>
      <c r="I47" s="287" t="s">
        <v>490</v>
      </c>
      <c r="J47" s="287" t="s">
        <v>720</v>
      </c>
      <c r="K47" s="287" t="s">
        <v>654</v>
      </c>
      <c r="L47" s="286" t="s">
        <v>176</v>
      </c>
      <c r="M47" s="286">
        <v>0</v>
      </c>
      <c r="N47" s="286">
        <v>0</v>
      </c>
      <c r="O47" s="286">
        <v>0</v>
      </c>
      <c r="P47" s="286">
        <v>0</v>
      </c>
      <c r="Q47" s="286">
        <v>9</v>
      </c>
      <c r="R47" s="286">
        <f t="shared" si="1"/>
        <v>0</v>
      </c>
      <c r="S47" s="286">
        <f t="shared" si="2"/>
        <v>72</v>
      </c>
      <c r="T47" s="286">
        <f t="shared" si="3"/>
        <v>72</v>
      </c>
      <c r="U47" s="286">
        <v>1</v>
      </c>
      <c r="V47" s="286">
        <v>1</v>
      </c>
      <c r="W47" s="286">
        <f t="shared" si="4"/>
        <v>1</v>
      </c>
      <c r="X47" s="286">
        <v>0</v>
      </c>
      <c r="Y47" s="288">
        <f t="shared" si="0"/>
        <v>7.2</v>
      </c>
      <c r="Z47" s="296" t="s">
        <v>570</v>
      </c>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row>
    <row r="48" spans="1:251" s="283" customFormat="1">
      <c r="A48" s="285" t="s">
        <v>810</v>
      </c>
      <c r="B48" s="286" t="s">
        <v>586</v>
      </c>
      <c r="C48" s="286" t="s">
        <v>812</v>
      </c>
      <c r="D48" s="286" t="s">
        <v>592</v>
      </c>
      <c r="E48" s="286" t="s">
        <v>47</v>
      </c>
      <c r="F48" s="286" t="s">
        <v>579</v>
      </c>
      <c r="G48" s="286" t="s">
        <v>632</v>
      </c>
      <c r="H48" s="287" t="s">
        <v>534</v>
      </c>
      <c r="I48" s="287" t="s">
        <v>490</v>
      </c>
      <c r="J48" s="287" t="s">
        <v>720</v>
      </c>
      <c r="K48" s="287" t="s">
        <v>654</v>
      </c>
      <c r="L48" s="286" t="s">
        <v>499</v>
      </c>
      <c r="M48" s="286">
        <v>0</v>
      </c>
      <c r="N48" s="286">
        <v>0</v>
      </c>
      <c r="O48" s="286">
        <v>0</v>
      </c>
      <c r="P48" s="286">
        <v>0</v>
      </c>
      <c r="Q48" s="286">
        <v>9</v>
      </c>
      <c r="R48" s="286">
        <f t="shared" si="1"/>
        <v>0</v>
      </c>
      <c r="S48" s="286">
        <f t="shared" si="2"/>
        <v>72</v>
      </c>
      <c r="T48" s="286">
        <f t="shared" si="3"/>
        <v>72</v>
      </c>
      <c r="U48" s="286">
        <v>2</v>
      </c>
      <c r="V48" s="286">
        <v>1</v>
      </c>
      <c r="W48" s="286">
        <f t="shared" si="4"/>
        <v>2</v>
      </c>
      <c r="X48" s="286">
        <v>0</v>
      </c>
      <c r="Y48" s="288">
        <f t="shared" si="0"/>
        <v>14.4</v>
      </c>
      <c r="Z48" s="296" t="s">
        <v>578</v>
      </c>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row>
    <row r="49" spans="1:251" s="283" customFormat="1">
      <c r="A49" s="300" t="s">
        <v>543</v>
      </c>
      <c r="B49" s="301" t="s">
        <v>586</v>
      </c>
      <c r="C49" s="301" t="s">
        <v>474</v>
      </c>
      <c r="D49" s="301" t="s">
        <v>592</v>
      </c>
      <c r="E49" s="301" t="s">
        <v>47</v>
      </c>
      <c r="F49" s="301" t="s">
        <v>117</v>
      </c>
      <c r="G49" s="301" t="s">
        <v>635</v>
      </c>
      <c r="H49" s="302" t="s">
        <v>534</v>
      </c>
      <c r="I49" s="302" t="s">
        <v>490</v>
      </c>
      <c r="J49" s="302" t="s">
        <v>720</v>
      </c>
      <c r="K49" s="302" t="s">
        <v>654</v>
      </c>
      <c r="L49" s="301" t="s">
        <v>499</v>
      </c>
      <c r="M49" s="301">
        <v>0</v>
      </c>
      <c r="N49" s="301">
        <v>0</v>
      </c>
      <c r="O49" s="301">
        <v>0</v>
      </c>
      <c r="P49" s="301">
        <v>0</v>
      </c>
      <c r="Q49" s="301">
        <v>9</v>
      </c>
      <c r="R49" s="301">
        <f t="shared" si="1"/>
        <v>0</v>
      </c>
      <c r="S49" s="301">
        <f t="shared" si="2"/>
        <v>72</v>
      </c>
      <c r="T49" s="301">
        <f t="shared" si="3"/>
        <v>72</v>
      </c>
      <c r="U49" s="301">
        <v>1</v>
      </c>
      <c r="V49" s="301">
        <v>1</v>
      </c>
      <c r="W49" s="301">
        <f t="shared" si="4"/>
        <v>1</v>
      </c>
      <c r="X49" s="301">
        <v>0</v>
      </c>
      <c r="Y49" s="303">
        <f t="shared" si="0"/>
        <v>7.2</v>
      </c>
      <c r="Z49" s="296" t="s">
        <v>578</v>
      </c>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row>
    <row r="50" spans="1:251" s="283" customFormat="1" ht="30">
      <c r="A50" s="285" t="s">
        <v>806</v>
      </c>
      <c r="B50" s="286" t="s">
        <v>586</v>
      </c>
      <c r="C50" s="286" t="s">
        <v>805</v>
      </c>
      <c r="D50" s="286" t="s">
        <v>591</v>
      </c>
      <c r="E50" s="286" t="s">
        <v>47</v>
      </c>
      <c r="F50" s="286" t="s">
        <v>117</v>
      </c>
      <c r="G50" s="286" t="s">
        <v>815</v>
      </c>
      <c r="H50" s="287" t="s">
        <v>534</v>
      </c>
      <c r="I50" s="287" t="s">
        <v>490</v>
      </c>
      <c r="J50" s="287" t="s">
        <v>720</v>
      </c>
      <c r="K50" s="287" t="s">
        <v>654</v>
      </c>
      <c r="L50" s="286" t="s">
        <v>169</v>
      </c>
      <c r="M50" s="286">
        <v>0</v>
      </c>
      <c r="N50" s="286">
        <v>0</v>
      </c>
      <c r="O50" s="286">
        <v>0</v>
      </c>
      <c r="P50" s="286">
        <v>0</v>
      </c>
      <c r="Q50" s="286">
        <v>9</v>
      </c>
      <c r="R50" s="286">
        <f t="shared" si="1"/>
        <v>0</v>
      </c>
      <c r="S50" s="286">
        <v>72</v>
      </c>
      <c r="T50" s="286">
        <v>72</v>
      </c>
      <c r="U50" s="286">
        <v>3</v>
      </c>
      <c r="V50" s="286">
        <v>1</v>
      </c>
      <c r="W50" s="301">
        <f t="shared" si="4"/>
        <v>3</v>
      </c>
      <c r="X50" s="286">
        <v>0</v>
      </c>
      <c r="Y50" s="303">
        <f>((T50*W50)/10)+X50</f>
        <v>21.6</v>
      </c>
      <c r="Z50" s="190" t="s">
        <v>813</v>
      </c>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row>
    <row r="51" spans="1:251" s="283" customFormat="1" ht="30">
      <c r="A51" s="285" t="s">
        <v>807</v>
      </c>
      <c r="B51" s="286" t="s">
        <v>586</v>
      </c>
      <c r="C51" s="286" t="s">
        <v>808</v>
      </c>
      <c r="D51" s="286" t="s">
        <v>591</v>
      </c>
      <c r="E51" s="286" t="s">
        <v>47</v>
      </c>
      <c r="F51" s="286" t="s">
        <v>581</v>
      </c>
      <c r="G51" s="286" t="s">
        <v>816</v>
      </c>
      <c r="H51" s="287" t="s">
        <v>165</v>
      </c>
      <c r="I51" s="287" t="s">
        <v>490</v>
      </c>
      <c r="J51" s="287" t="s">
        <v>720</v>
      </c>
      <c r="K51" s="287" t="s">
        <v>654</v>
      </c>
      <c r="L51" s="286" t="s">
        <v>169</v>
      </c>
      <c r="M51" s="286">
        <v>0</v>
      </c>
      <c r="N51" s="286">
        <v>0</v>
      </c>
      <c r="O51" s="286">
        <v>0</v>
      </c>
      <c r="P51" s="286">
        <v>0</v>
      </c>
      <c r="Q51" s="286">
        <v>9</v>
      </c>
      <c r="R51" s="286">
        <f t="shared" si="1"/>
        <v>0</v>
      </c>
      <c r="S51" s="286">
        <v>72</v>
      </c>
      <c r="T51" s="286">
        <v>72</v>
      </c>
      <c r="U51" s="286">
        <v>1</v>
      </c>
      <c r="V51" s="286">
        <v>3</v>
      </c>
      <c r="W51" s="301">
        <f t="shared" si="4"/>
        <v>3</v>
      </c>
      <c r="X51" s="286">
        <v>0</v>
      </c>
      <c r="Y51" s="303">
        <f>((T51*W51)/10)+X51</f>
        <v>21.6</v>
      </c>
      <c r="Z51" s="190"/>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row>
    <row r="52" spans="1:251" s="143" customFormat="1" ht="30">
      <c r="A52" s="278" t="s">
        <v>741</v>
      </c>
      <c r="B52" s="279" t="s">
        <v>586</v>
      </c>
      <c r="C52" s="279" t="s">
        <v>742</v>
      </c>
      <c r="D52" s="279" t="s">
        <v>592</v>
      </c>
      <c r="E52" s="279" t="s">
        <v>743</v>
      </c>
      <c r="F52" s="279" t="s">
        <v>743</v>
      </c>
      <c r="G52" s="279" t="s">
        <v>33</v>
      </c>
      <c r="H52" s="280" t="s">
        <v>499</v>
      </c>
      <c r="I52" s="280" t="s">
        <v>490</v>
      </c>
      <c r="J52" s="280" t="s">
        <v>517</v>
      </c>
      <c r="K52" s="280" t="s">
        <v>489</v>
      </c>
      <c r="L52" s="279" t="s">
        <v>499</v>
      </c>
      <c r="M52" s="279">
        <v>0</v>
      </c>
      <c r="N52" s="279">
        <v>9</v>
      </c>
      <c r="O52" s="279">
        <v>9</v>
      </c>
      <c r="P52" s="279">
        <v>9</v>
      </c>
      <c r="Q52" s="279">
        <v>9</v>
      </c>
      <c r="R52" s="279">
        <f t="shared" ref="R52:R81" si="5">(M52*M$7)+(N52*N$7)+(O52*O$7)+(P52*P$7)</f>
        <v>63</v>
      </c>
      <c r="S52" s="279">
        <f t="shared" ref="S52:S79" si="6">Q52*Q$7</f>
        <v>72</v>
      </c>
      <c r="T52" s="279">
        <f t="shared" ref="T52:T81" si="7">R52+S52</f>
        <v>135</v>
      </c>
      <c r="U52" s="279">
        <v>1</v>
      </c>
      <c r="V52" s="279">
        <v>1</v>
      </c>
      <c r="W52" s="279">
        <f t="shared" ref="W52:W81" si="8">U52*V52</f>
        <v>1</v>
      </c>
      <c r="X52" s="279">
        <v>0</v>
      </c>
      <c r="Y52" s="281">
        <f t="shared" ref="Y52:Y81" si="9">((T52*W52)/10)+X52</f>
        <v>13.5</v>
      </c>
      <c r="Z52" s="184" t="s">
        <v>576</v>
      </c>
      <c r="AA52"/>
      <c r="AB52"/>
      <c r="AC52"/>
      <c r="AD52"/>
      <c r="AE52"/>
      <c r="AF52"/>
      <c r="AG52"/>
      <c r="AH52"/>
      <c r="AI52"/>
      <c r="AJ52"/>
      <c r="AK52"/>
      <c r="AL52"/>
      <c r="AM52"/>
      <c r="AN52"/>
      <c r="AO52"/>
      <c r="AP52"/>
      <c r="AQ52"/>
      <c r="AR52"/>
      <c r="AS52"/>
      <c r="AT52"/>
      <c r="AU52"/>
      <c r="AV52"/>
      <c r="AW52"/>
      <c r="AX52"/>
      <c r="AY52"/>
      <c r="AZ52"/>
      <c r="BA52"/>
      <c r="BB52"/>
      <c r="BC52"/>
      <c r="BD52"/>
      <c r="BE52"/>
      <c r="BF52"/>
      <c r="BG52"/>
    </row>
    <row r="53" spans="1:251" s="143" customFormat="1" ht="30">
      <c r="A53" s="272" t="s">
        <v>352</v>
      </c>
      <c r="B53" s="273" t="s">
        <v>586</v>
      </c>
      <c r="C53" s="274" t="s">
        <v>196</v>
      </c>
      <c r="D53" s="273" t="s">
        <v>592</v>
      </c>
      <c r="E53" s="273" t="s">
        <v>49</v>
      </c>
      <c r="F53" s="273" t="s">
        <v>67</v>
      </c>
      <c r="G53" s="273" t="s">
        <v>251</v>
      </c>
      <c r="H53" s="274" t="s">
        <v>184</v>
      </c>
      <c r="I53" s="274" t="s">
        <v>490</v>
      </c>
      <c r="J53" s="274" t="s">
        <v>737</v>
      </c>
      <c r="K53" s="274"/>
      <c r="L53" s="273" t="s">
        <v>565</v>
      </c>
      <c r="M53" s="273">
        <v>0</v>
      </c>
      <c r="N53" s="273">
        <v>0</v>
      </c>
      <c r="O53" s="273">
        <v>0</v>
      </c>
      <c r="P53" s="273">
        <v>0</v>
      </c>
      <c r="Q53" s="273">
        <v>9</v>
      </c>
      <c r="R53" s="273">
        <f t="shared" si="5"/>
        <v>0</v>
      </c>
      <c r="S53" s="273">
        <f t="shared" si="6"/>
        <v>72</v>
      </c>
      <c r="T53" s="273">
        <f t="shared" si="7"/>
        <v>72</v>
      </c>
      <c r="U53" s="273">
        <v>1</v>
      </c>
      <c r="V53" s="273">
        <v>1</v>
      </c>
      <c r="W53" s="273">
        <f t="shared" si="8"/>
        <v>1</v>
      </c>
      <c r="X53" s="273">
        <v>0</v>
      </c>
      <c r="Y53" s="275">
        <f t="shared" si="9"/>
        <v>7.2</v>
      </c>
      <c r="Z53" s="184" t="s">
        <v>577</v>
      </c>
      <c r="AA53"/>
      <c r="AB53"/>
      <c r="AC53"/>
      <c r="AD53"/>
      <c r="AE53"/>
      <c r="AF53"/>
      <c r="AG53"/>
      <c r="AH53"/>
      <c r="AI53"/>
      <c r="AJ53"/>
      <c r="AK53"/>
      <c r="AL53"/>
      <c r="AM53"/>
      <c r="AN53"/>
      <c r="AO53"/>
      <c r="AP53"/>
      <c r="AQ53"/>
      <c r="AR53"/>
      <c r="AS53"/>
      <c r="AT53"/>
      <c r="AU53"/>
      <c r="AV53"/>
      <c r="AW53"/>
      <c r="AX53"/>
      <c r="AY53"/>
      <c r="AZ53"/>
      <c r="BA53"/>
      <c r="BB53"/>
      <c r="BC53"/>
      <c r="BD53"/>
      <c r="BE53"/>
      <c r="BF53"/>
      <c r="BG53"/>
    </row>
    <row r="54" spans="1:251" s="143" customFormat="1" ht="30">
      <c r="A54" s="183" t="s">
        <v>597</v>
      </c>
      <c r="B54" s="140" t="s">
        <v>586</v>
      </c>
      <c r="C54" s="140" t="s">
        <v>598</v>
      </c>
      <c r="D54" s="140" t="s">
        <v>591</v>
      </c>
      <c r="E54" s="142" t="s">
        <v>595</v>
      </c>
      <c r="F54" s="142" t="s">
        <v>63</v>
      </c>
      <c r="G54" s="142" t="s">
        <v>41</v>
      </c>
      <c r="H54" s="144" t="s">
        <v>499</v>
      </c>
      <c r="I54" s="144" t="s">
        <v>493</v>
      </c>
      <c r="J54" s="144" t="s">
        <v>718</v>
      </c>
      <c r="K54" s="94" t="s">
        <v>652</v>
      </c>
      <c r="L54" s="142" t="s">
        <v>176</v>
      </c>
      <c r="M54" s="142">
        <v>0</v>
      </c>
      <c r="N54" s="142">
        <v>0</v>
      </c>
      <c r="O54" s="142">
        <v>0</v>
      </c>
      <c r="P54" s="142">
        <v>6</v>
      </c>
      <c r="Q54" s="142">
        <v>9</v>
      </c>
      <c r="R54" s="142">
        <f t="shared" si="5"/>
        <v>12</v>
      </c>
      <c r="S54" s="142">
        <f t="shared" si="6"/>
        <v>72</v>
      </c>
      <c r="T54" s="142">
        <f t="shared" si="7"/>
        <v>84</v>
      </c>
      <c r="U54" s="142">
        <v>1</v>
      </c>
      <c r="V54" s="142">
        <v>1</v>
      </c>
      <c r="W54" s="142">
        <f t="shared" si="8"/>
        <v>1</v>
      </c>
      <c r="X54" s="142">
        <v>0</v>
      </c>
      <c r="Y54" s="146">
        <f t="shared" si="9"/>
        <v>8.4</v>
      </c>
      <c r="Z54" s="187" t="s">
        <v>599</v>
      </c>
      <c r="AA54"/>
      <c r="AB54"/>
      <c r="AC54"/>
      <c r="AD54"/>
      <c r="AE54"/>
      <c r="AF54"/>
      <c r="AG54"/>
      <c r="AH54"/>
      <c r="AI54"/>
      <c r="AJ54"/>
      <c r="AK54"/>
      <c r="AL54"/>
      <c r="AM54"/>
      <c r="AN54"/>
      <c r="AO54"/>
      <c r="AP54"/>
      <c r="AQ54"/>
      <c r="AR54"/>
      <c r="AS54"/>
      <c r="AT54"/>
      <c r="AU54"/>
      <c r="AV54"/>
      <c r="AW54"/>
      <c r="AX54"/>
      <c r="AY54"/>
      <c r="AZ54"/>
      <c r="BA54"/>
      <c r="BB54"/>
      <c r="BC54"/>
      <c r="BD54"/>
      <c r="BE54"/>
      <c r="BF54"/>
      <c r="BG54"/>
    </row>
    <row r="55" spans="1:251" s="143" customFormat="1" ht="30">
      <c r="A55" s="185" t="s">
        <v>650</v>
      </c>
      <c r="B55" s="140" t="s">
        <v>586</v>
      </c>
      <c r="C55" s="140" t="s">
        <v>649</v>
      </c>
      <c r="D55" s="140" t="s">
        <v>592</v>
      </c>
      <c r="E55" s="140" t="s">
        <v>49</v>
      </c>
      <c r="F55" s="140" t="s">
        <v>56</v>
      </c>
      <c r="G55" s="140" t="s">
        <v>34</v>
      </c>
      <c r="H55" s="94" t="s">
        <v>165</v>
      </c>
      <c r="I55" s="94" t="s">
        <v>490</v>
      </c>
      <c r="J55" s="94" t="s">
        <v>737</v>
      </c>
      <c r="K55" s="94" t="s">
        <v>489</v>
      </c>
      <c r="L55" s="140" t="s">
        <v>170</v>
      </c>
      <c r="M55" s="140">
        <v>9</v>
      </c>
      <c r="N55" s="140">
        <v>6</v>
      </c>
      <c r="O55" s="140">
        <v>3</v>
      </c>
      <c r="P55" s="140">
        <v>3</v>
      </c>
      <c r="Q55" s="140">
        <v>0</v>
      </c>
      <c r="R55" s="140">
        <f t="shared" si="5"/>
        <v>66</v>
      </c>
      <c r="S55" s="140">
        <f t="shared" si="6"/>
        <v>0</v>
      </c>
      <c r="T55" s="140">
        <f t="shared" si="7"/>
        <v>66</v>
      </c>
      <c r="U55" s="140">
        <v>2</v>
      </c>
      <c r="V55" s="140">
        <v>4</v>
      </c>
      <c r="W55" s="140">
        <f t="shared" si="8"/>
        <v>8</v>
      </c>
      <c r="X55" s="140">
        <v>0</v>
      </c>
      <c r="Y55" s="146">
        <f t="shared" si="9"/>
        <v>52.8</v>
      </c>
      <c r="Z55" s="184" t="s">
        <v>572</v>
      </c>
      <c r="AA55"/>
      <c r="AB55"/>
      <c r="AC55"/>
      <c r="AD55"/>
      <c r="AE55"/>
      <c r="AF55"/>
      <c r="AG55"/>
      <c r="AH55"/>
      <c r="AI55"/>
      <c r="AJ55"/>
      <c r="AK55"/>
      <c r="AL55"/>
      <c r="AM55"/>
      <c r="AN55"/>
      <c r="AO55"/>
      <c r="AP55"/>
      <c r="AQ55"/>
      <c r="AR55"/>
      <c r="AS55"/>
      <c r="AT55"/>
      <c r="AU55"/>
      <c r="AV55"/>
      <c r="AW55"/>
      <c r="AX55"/>
      <c r="AY55"/>
      <c r="AZ55"/>
      <c r="BA55"/>
      <c r="BB55"/>
      <c r="BC55"/>
      <c r="BD55"/>
      <c r="BE55"/>
      <c r="BF55"/>
      <c r="BG55"/>
    </row>
    <row r="56" spans="1:251" s="143" customFormat="1" ht="30">
      <c r="A56" s="185" t="s">
        <v>508</v>
      </c>
      <c r="B56" s="140" t="s">
        <v>585</v>
      </c>
      <c r="C56" s="140" t="s">
        <v>509</v>
      </c>
      <c r="D56" s="140" t="s">
        <v>591</v>
      </c>
      <c r="E56" s="140" t="s">
        <v>49</v>
      </c>
      <c r="F56" s="140" t="s">
        <v>57</v>
      </c>
      <c r="G56" s="140" t="s">
        <v>264</v>
      </c>
      <c r="H56" s="94" t="s">
        <v>165</v>
      </c>
      <c r="I56" s="94" t="s">
        <v>490</v>
      </c>
      <c r="J56" s="94"/>
      <c r="K56" s="94" t="s">
        <v>652</v>
      </c>
      <c r="L56" s="140" t="s">
        <v>169</v>
      </c>
      <c r="M56" s="94">
        <v>6</v>
      </c>
      <c r="N56" s="151">
        <v>0</v>
      </c>
      <c r="O56" s="151">
        <v>0</v>
      </c>
      <c r="P56" s="151">
        <v>0</v>
      </c>
      <c r="Q56" s="151">
        <v>0</v>
      </c>
      <c r="R56" s="140">
        <f t="shared" si="5"/>
        <v>24</v>
      </c>
      <c r="S56" s="140">
        <f t="shared" si="6"/>
        <v>0</v>
      </c>
      <c r="T56" s="140">
        <f t="shared" si="7"/>
        <v>24</v>
      </c>
      <c r="U56" s="151">
        <v>3</v>
      </c>
      <c r="V56" s="151">
        <v>1</v>
      </c>
      <c r="W56" s="140">
        <f t="shared" si="8"/>
        <v>3</v>
      </c>
      <c r="X56" s="140">
        <v>0</v>
      </c>
      <c r="Y56" s="146">
        <f t="shared" si="9"/>
        <v>7.2</v>
      </c>
      <c r="Z56" s="189"/>
      <c r="AA56"/>
      <c r="AB56"/>
      <c r="AC56"/>
      <c r="AD56"/>
      <c r="AE56"/>
      <c r="AF56"/>
      <c r="AG56"/>
      <c r="AH56"/>
      <c r="AI56"/>
      <c r="AJ56"/>
      <c r="AK56"/>
      <c r="AL56"/>
      <c r="AM56"/>
      <c r="AN56"/>
      <c r="AO56"/>
      <c r="AP56"/>
      <c r="AQ56"/>
      <c r="AR56"/>
      <c r="AS56"/>
      <c r="AT56"/>
      <c r="AU56"/>
      <c r="AV56"/>
      <c r="AW56"/>
      <c r="AX56"/>
      <c r="AY56"/>
      <c r="AZ56"/>
      <c r="BA56"/>
      <c r="BB56"/>
      <c r="BC56"/>
      <c r="BD56"/>
      <c r="BE56"/>
      <c r="BF56"/>
      <c r="BG56"/>
    </row>
    <row r="57" spans="1:251" s="143" customFormat="1" ht="30">
      <c r="A57" s="185" t="s">
        <v>702</v>
      </c>
      <c r="B57" s="140" t="s">
        <v>585</v>
      </c>
      <c r="C57" s="140" t="s">
        <v>703</v>
      </c>
      <c r="D57" s="140" t="s">
        <v>591</v>
      </c>
      <c r="E57" s="140" t="s">
        <v>49</v>
      </c>
      <c r="F57" s="140" t="s">
        <v>57</v>
      </c>
      <c r="G57" s="140" t="s">
        <v>264</v>
      </c>
      <c r="H57" s="94" t="s">
        <v>165</v>
      </c>
      <c r="I57" s="94" t="s">
        <v>490</v>
      </c>
      <c r="J57" s="94"/>
      <c r="K57" s="94" t="s">
        <v>652</v>
      </c>
      <c r="L57" s="140" t="s">
        <v>169</v>
      </c>
      <c r="M57" s="152">
        <v>3</v>
      </c>
      <c r="N57" s="152">
        <v>0</v>
      </c>
      <c r="O57" s="152">
        <v>0</v>
      </c>
      <c r="P57" s="152">
        <v>0</v>
      </c>
      <c r="Q57" s="152">
        <v>0</v>
      </c>
      <c r="R57" s="140">
        <f t="shared" si="5"/>
        <v>12</v>
      </c>
      <c r="S57" s="140">
        <f t="shared" si="6"/>
        <v>0</v>
      </c>
      <c r="T57" s="140">
        <f t="shared" si="7"/>
        <v>12</v>
      </c>
      <c r="U57" s="140">
        <v>3</v>
      </c>
      <c r="V57" s="152">
        <v>1</v>
      </c>
      <c r="W57" s="140">
        <f t="shared" si="8"/>
        <v>3</v>
      </c>
      <c r="X57" s="140">
        <v>0</v>
      </c>
      <c r="Y57" s="146">
        <f t="shared" si="9"/>
        <v>3.6</v>
      </c>
      <c r="Z57" s="188" t="s">
        <v>701</v>
      </c>
      <c r="AA57"/>
      <c r="AB57"/>
      <c r="AC57"/>
      <c r="AD57"/>
      <c r="AE57"/>
      <c r="AF57"/>
      <c r="AG57"/>
      <c r="AH57"/>
      <c r="AI57"/>
      <c r="AJ57"/>
      <c r="AK57"/>
      <c r="AL57"/>
      <c r="AM57"/>
      <c r="AN57"/>
      <c r="AO57"/>
      <c r="AP57"/>
      <c r="AQ57"/>
      <c r="AR57"/>
      <c r="AS57"/>
      <c r="AT57"/>
      <c r="AU57"/>
      <c r="AV57"/>
      <c r="AW57"/>
      <c r="AX57"/>
      <c r="AY57"/>
      <c r="AZ57"/>
      <c r="BA57"/>
      <c r="BB57"/>
      <c r="BC57"/>
      <c r="BD57"/>
      <c r="BE57"/>
      <c r="BF57"/>
      <c r="BG57"/>
    </row>
    <row r="58" spans="1:251" s="91" customFormat="1" ht="30">
      <c r="A58" s="185" t="s">
        <v>441</v>
      </c>
      <c r="B58" s="140" t="s">
        <v>585</v>
      </c>
      <c r="C58" s="140" t="s">
        <v>442</v>
      </c>
      <c r="D58" s="140" t="s">
        <v>591</v>
      </c>
      <c r="E58" s="140" t="s">
        <v>49</v>
      </c>
      <c r="F58" s="140" t="s">
        <v>56</v>
      </c>
      <c r="G58" s="140" t="s">
        <v>34</v>
      </c>
      <c r="H58" s="94" t="s">
        <v>165</v>
      </c>
      <c r="I58" s="94" t="s">
        <v>490</v>
      </c>
      <c r="J58" s="94"/>
      <c r="K58" s="94" t="s">
        <v>652</v>
      </c>
      <c r="L58" s="140" t="s">
        <v>170</v>
      </c>
      <c r="M58" s="140">
        <v>3</v>
      </c>
      <c r="N58" s="140">
        <v>0</v>
      </c>
      <c r="O58" s="140">
        <v>0</v>
      </c>
      <c r="P58" s="140">
        <v>0</v>
      </c>
      <c r="Q58" s="140">
        <v>0</v>
      </c>
      <c r="R58" s="140">
        <f t="shared" si="5"/>
        <v>12</v>
      </c>
      <c r="S58" s="140">
        <f t="shared" si="6"/>
        <v>0</v>
      </c>
      <c r="T58" s="140">
        <f t="shared" si="7"/>
        <v>12</v>
      </c>
      <c r="U58" s="140">
        <v>1</v>
      </c>
      <c r="V58" s="140">
        <v>1</v>
      </c>
      <c r="W58" s="140">
        <f t="shared" si="8"/>
        <v>1</v>
      </c>
      <c r="X58" s="140">
        <v>0</v>
      </c>
      <c r="Y58" s="146">
        <f t="shared" si="9"/>
        <v>1.2</v>
      </c>
      <c r="Z58" s="187"/>
      <c r="AA58"/>
      <c r="AB58"/>
      <c r="AC58"/>
      <c r="AD58"/>
      <c r="AE58"/>
      <c r="AF58"/>
      <c r="AG58"/>
      <c r="AH58"/>
      <c r="AI58"/>
      <c r="AJ58"/>
      <c r="AK58"/>
      <c r="AL58"/>
      <c r="AM58"/>
      <c r="AN58"/>
      <c r="AO58"/>
      <c r="AP58"/>
      <c r="AQ58"/>
      <c r="AR58"/>
      <c r="AS58"/>
      <c r="AT58"/>
      <c r="AU58"/>
      <c r="AV58"/>
      <c r="AW58"/>
      <c r="AX58"/>
      <c r="AY58"/>
      <c r="AZ58"/>
      <c r="BA58"/>
      <c r="BB58"/>
      <c r="BC58"/>
      <c r="BD58"/>
      <c r="BE58"/>
      <c r="BF58"/>
      <c r="BG58"/>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3"/>
      <c r="DR58" s="143"/>
      <c r="DS58" s="143"/>
      <c r="DT58" s="143"/>
      <c r="DU58" s="143"/>
      <c r="DV58" s="143"/>
      <c r="DW58" s="143"/>
      <c r="DX58" s="143"/>
      <c r="DY58" s="143"/>
      <c r="DZ58" s="143"/>
      <c r="EA58" s="143"/>
      <c r="EB58" s="143"/>
      <c r="EC58" s="143"/>
      <c r="ED58" s="143"/>
      <c r="EE58" s="143"/>
      <c r="EF58" s="143"/>
      <c r="EG58" s="143"/>
      <c r="EH58" s="143"/>
      <c r="EI58" s="143"/>
      <c r="EJ58" s="143"/>
      <c r="EK58" s="143"/>
      <c r="EL58" s="143"/>
      <c r="EM58" s="143"/>
      <c r="EN58" s="143"/>
      <c r="EO58" s="143"/>
      <c r="EP58" s="143"/>
      <c r="EQ58" s="143"/>
      <c r="ER58" s="143"/>
      <c r="ES58" s="143"/>
      <c r="ET58" s="143"/>
      <c r="EU58" s="143"/>
      <c r="EV58" s="143"/>
      <c r="EW58" s="143"/>
      <c r="EX58" s="143"/>
      <c r="EY58" s="143"/>
      <c r="EZ58" s="143"/>
      <c r="FA58" s="143"/>
      <c r="FB58" s="143"/>
      <c r="FC58" s="143"/>
      <c r="FD58" s="143"/>
      <c r="FE58" s="143"/>
      <c r="FF58" s="143"/>
      <c r="FG58" s="143"/>
      <c r="FH58" s="143"/>
      <c r="FI58" s="143"/>
      <c r="FJ58" s="143"/>
      <c r="FK58" s="143"/>
      <c r="FL58" s="143"/>
      <c r="FM58" s="143"/>
      <c r="FN58" s="143"/>
      <c r="FO58" s="143"/>
      <c r="FP58" s="143"/>
      <c r="FQ58" s="143"/>
      <c r="FR58" s="143"/>
      <c r="FS58" s="143"/>
      <c r="FT58" s="143"/>
      <c r="FU58" s="143"/>
      <c r="FV58" s="143"/>
      <c r="FW58" s="143"/>
      <c r="FX58" s="143"/>
      <c r="FY58" s="143"/>
      <c r="FZ58" s="143"/>
      <c r="GA58" s="143"/>
      <c r="GB58" s="143"/>
      <c r="GC58" s="143"/>
      <c r="GD58" s="143"/>
      <c r="GE58" s="143"/>
      <c r="GF58" s="143"/>
      <c r="GG58" s="143"/>
      <c r="GH58" s="143"/>
      <c r="GI58" s="143"/>
      <c r="GJ58" s="143"/>
      <c r="GK58" s="143"/>
      <c r="GL58" s="143"/>
      <c r="GM58" s="143"/>
      <c r="GN58" s="143"/>
      <c r="GO58" s="143"/>
      <c r="GP58" s="143"/>
      <c r="GQ58" s="143"/>
      <c r="GR58" s="143"/>
      <c r="GS58" s="143"/>
      <c r="GT58" s="143"/>
      <c r="GU58" s="143"/>
      <c r="GV58" s="143"/>
      <c r="GW58" s="143"/>
      <c r="GX58" s="143"/>
      <c r="GY58" s="143"/>
      <c r="GZ58" s="143"/>
      <c r="HA58" s="143"/>
      <c r="HB58" s="143"/>
      <c r="HC58" s="143"/>
      <c r="HD58" s="143"/>
      <c r="HE58" s="143"/>
      <c r="HF58" s="143"/>
      <c r="HG58" s="143"/>
      <c r="HH58" s="143"/>
      <c r="HI58" s="143"/>
      <c r="HJ58" s="143"/>
      <c r="HK58" s="143"/>
      <c r="HL58" s="143"/>
      <c r="HM58" s="143"/>
      <c r="HN58" s="143"/>
      <c r="HO58" s="143"/>
      <c r="HP58" s="143"/>
      <c r="HQ58" s="143"/>
      <c r="HR58" s="143"/>
      <c r="HS58" s="143"/>
      <c r="HT58" s="143"/>
      <c r="HU58" s="143"/>
      <c r="HV58" s="143"/>
      <c r="HW58" s="143"/>
      <c r="HX58" s="143"/>
      <c r="HY58" s="143"/>
      <c r="HZ58" s="143"/>
      <c r="IA58" s="143"/>
      <c r="IB58" s="143"/>
      <c r="IC58" s="143"/>
      <c r="ID58" s="143"/>
      <c r="IE58" s="143"/>
      <c r="IF58" s="143"/>
      <c r="IG58" s="143"/>
      <c r="IH58" s="143"/>
      <c r="II58" s="143"/>
      <c r="IJ58" s="143"/>
      <c r="IK58" s="143"/>
      <c r="IL58" s="143"/>
      <c r="IM58" s="143"/>
      <c r="IN58" s="143"/>
      <c r="IO58" s="143"/>
      <c r="IP58" s="143"/>
      <c r="IQ58" s="143"/>
    </row>
    <row r="59" spans="1:251" s="144" customFormat="1" ht="30">
      <c r="A59" s="185" t="s">
        <v>510</v>
      </c>
      <c r="B59" s="140" t="s">
        <v>585</v>
      </c>
      <c r="C59" s="140" t="s">
        <v>593</v>
      </c>
      <c r="D59" s="140" t="s">
        <v>591</v>
      </c>
      <c r="E59" s="140" t="s">
        <v>49</v>
      </c>
      <c r="F59" s="140" t="s">
        <v>57</v>
      </c>
      <c r="G59" s="140" t="s">
        <v>264</v>
      </c>
      <c r="H59" s="94" t="s">
        <v>165</v>
      </c>
      <c r="I59" s="94" t="s">
        <v>492</v>
      </c>
      <c r="J59" s="94"/>
      <c r="K59" s="94" t="s">
        <v>652</v>
      </c>
      <c r="L59" s="140" t="s">
        <v>170</v>
      </c>
      <c r="M59" s="94">
        <v>0</v>
      </c>
      <c r="N59" s="151">
        <v>0</v>
      </c>
      <c r="O59" s="151">
        <v>0</v>
      </c>
      <c r="P59" s="151">
        <v>0</v>
      </c>
      <c r="Q59" s="151">
        <v>0</v>
      </c>
      <c r="R59" s="140">
        <f t="shared" si="5"/>
        <v>0</v>
      </c>
      <c r="S59" s="140">
        <f t="shared" si="6"/>
        <v>0</v>
      </c>
      <c r="T59" s="140">
        <f t="shared" si="7"/>
        <v>0</v>
      </c>
      <c r="U59" s="151">
        <v>1</v>
      </c>
      <c r="V59" s="151">
        <v>1</v>
      </c>
      <c r="W59" s="140">
        <f t="shared" si="8"/>
        <v>1</v>
      </c>
      <c r="X59" s="140">
        <v>0</v>
      </c>
      <c r="Y59" s="146">
        <f t="shared" si="9"/>
        <v>0</v>
      </c>
      <c r="Z59" s="224"/>
      <c r="AA59"/>
      <c r="AB59"/>
      <c r="AC59"/>
      <c r="AD59"/>
      <c r="AE59"/>
      <c r="AF59"/>
      <c r="AG59"/>
      <c r="AH59"/>
      <c r="AI59"/>
      <c r="AJ59"/>
      <c r="AK59"/>
      <c r="AL59"/>
      <c r="AM59"/>
      <c r="AN59"/>
      <c r="AO59"/>
      <c r="AP59"/>
      <c r="AQ59"/>
      <c r="AR59"/>
      <c r="AS59"/>
      <c r="AT59"/>
      <c r="AU59"/>
      <c r="AV59"/>
      <c r="AW59"/>
      <c r="AX59"/>
      <c r="AY59"/>
      <c r="AZ59"/>
      <c r="BA59"/>
      <c r="BB59"/>
      <c r="BC59"/>
      <c r="BD59"/>
      <c r="BE59"/>
      <c r="BF59"/>
      <c r="BG59"/>
    </row>
    <row r="60" spans="1:251" s="143" customFormat="1" ht="60">
      <c r="A60" s="185" t="s">
        <v>689</v>
      </c>
      <c r="B60" s="140" t="s">
        <v>586</v>
      </c>
      <c r="C60" s="140" t="s">
        <v>690</v>
      </c>
      <c r="D60" s="140" t="s">
        <v>591</v>
      </c>
      <c r="E60" s="140" t="s">
        <v>49</v>
      </c>
      <c r="F60" s="140" t="s">
        <v>57</v>
      </c>
      <c r="G60" s="140" t="s">
        <v>261</v>
      </c>
      <c r="H60" s="94" t="s">
        <v>165</v>
      </c>
      <c r="I60" s="94" t="s">
        <v>491</v>
      </c>
      <c r="J60" s="94"/>
      <c r="K60" s="94" t="s">
        <v>654</v>
      </c>
      <c r="L60" s="140" t="s">
        <v>487</v>
      </c>
      <c r="M60" s="152">
        <v>0</v>
      </c>
      <c r="N60" s="152">
        <v>0</v>
      </c>
      <c r="O60" s="152">
        <v>0</v>
      </c>
      <c r="P60" s="152">
        <v>6</v>
      </c>
      <c r="Q60" s="152">
        <v>0</v>
      </c>
      <c r="R60" s="140">
        <f t="shared" si="5"/>
        <v>12</v>
      </c>
      <c r="S60" s="140">
        <f t="shared" si="6"/>
        <v>0</v>
      </c>
      <c r="T60" s="140">
        <f t="shared" si="7"/>
        <v>12</v>
      </c>
      <c r="U60" s="140">
        <v>2</v>
      </c>
      <c r="V60" s="152">
        <v>1</v>
      </c>
      <c r="W60" s="140">
        <f t="shared" si="8"/>
        <v>2</v>
      </c>
      <c r="X60" s="140">
        <v>10</v>
      </c>
      <c r="Y60" s="146">
        <f t="shared" si="9"/>
        <v>12.4</v>
      </c>
      <c r="Z60" s="186" t="s">
        <v>691</v>
      </c>
      <c r="AA60"/>
      <c r="AB60"/>
      <c r="AC60"/>
      <c r="AD60"/>
      <c r="AE60"/>
      <c r="AF60"/>
      <c r="AG60"/>
      <c r="AH60"/>
      <c r="AI60"/>
      <c r="AJ60"/>
      <c r="AK60"/>
      <c r="AL60"/>
      <c r="AM60"/>
      <c r="AN60"/>
      <c r="AO60"/>
      <c r="AP60"/>
      <c r="AQ60"/>
      <c r="AR60"/>
      <c r="AS60"/>
      <c r="AT60"/>
      <c r="AU60"/>
      <c r="AV60"/>
      <c r="AW60"/>
      <c r="AX60"/>
      <c r="AY60"/>
      <c r="AZ60"/>
      <c r="BA60"/>
      <c r="BB60"/>
      <c r="BC60"/>
      <c r="BD60"/>
      <c r="BE60"/>
      <c r="BF60"/>
      <c r="BG60"/>
    </row>
    <row r="61" spans="1:251" s="143" customFormat="1" ht="30">
      <c r="A61" s="185" t="s">
        <v>699</v>
      </c>
      <c r="B61" s="140" t="s">
        <v>586</v>
      </c>
      <c r="C61" s="140" t="s">
        <v>700</v>
      </c>
      <c r="D61" s="140" t="s">
        <v>591</v>
      </c>
      <c r="E61" s="140" t="s">
        <v>49</v>
      </c>
      <c r="F61" s="140" t="s">
        <v>57</v>
      </c>
      <c r="G61" s="140" t="s">
        <v>264</v>
      </c>
      <c r="H61" s="94" t="s">
        <v>165</v>
      </c>
      <c r="I61" s="94" t="s">
        <v>490</v>
      </c>
      <c r="J61" s="94"/>
      <c r="K61" s="94" t="s">
        <v>654</v>
      </c>
      <c r="L61" s="140" t="s">
        <v>169</v>
      </c>
      <c r="M61" s="152">
        <v>3</v>
      </c>
      <c r="N61" s="152">
        <v>0</v>
      </c>
      <c r="O61" s="152">
        <v>0</v>
      </c>
      <c r="P61" s="152">
        <v>0</v>
      </c>
      <c r="Q61" s="152">
        <v>0</v>
      </c>
      <c r="R61" s="140">
        <f t="shared" si="5"/>
        <v>12</v>
      </c>
      <c r="S61" s="140">
        <f t="shared" si="6"/>
        <v>0</v>
      </c>
      <c r="T61" s="140">
        <f t="shared" si="7"/>
        <v>12</v>
      </c>
      <c r="U61" s="140">
        <v>3</v>
      </c>
      <c r="V61" s="152">
        <v>1</v>
      </c>
      <c r="W61" s="140">
        <f t="shared" si="8"/>
        <v>3</v>
      </c>
      <c r="X61" s="140">
        <v>0</v>
      </c>
      <c r="Y61" s="146">
        <f t="shared" si="9"/>
        <v>3.6</v>
      </c>
      <c r="Z61" s="188" t="s">
        <v>701</v>
      </c>
      <c r="AA61"/>
      <c r="AB61"/>
      <c r="AC61"/>
      <c r="AD61"/>
      <c r="AE61"/>
      <c r="AF61"/>
      <c r="AG61"/>
      <c r="AH61"/>
      <c r="AI61"/>
      <c r="AJ61"/>
      <c r="AK61"/>
      <c r="AL61"/>
      <c r="AM61"/>
      <c r="AN61"/>
      <c r="AO61"/>
      <c r="AP61"/>
      <c r="AQ61"/>
      <c r="AR61"/>
      <c r="AS61"/>
      <c r="AT61"/>
      <c r="AU61"/>
      <c r="AV61"/>
      <c r="AW61"/>
      <c r="AX61"/>
      <c r="AY61"/>
      <c r="AZ61"/>
      <c r="BA61"/>
      <c r="BB61"/>
      <c r="BC61"/>
      <c r="BD61"/>
      <c r="BE61"/>
      <c r="BF61"/>
      <c r="BG61"/>
    </row>
    <row r="62" spans="1:251" s="283" customFormat="1">
      <c r="A62" s="200" t="s">
        <v>478</v>
      </c>
      <c r="B62" s="152" t="s">
        <v>586</v>
      </c>
      <c r="C62" s="152" t="s">
        <v>535</v>
      </c>
      <c r="D62" s="152" t="s">
        <v>592</v>
      </c>
      <c r="E62" s="152" t="s">
        <v>47</v>
      </c>
      <c r="F62" s="152" t="s">
        <v>68</v>
      </c>
      <c r="G62" s="152" t="s">
        <v>547</v>
      </c>
      <c r="H62" s="153" t="s">
        <v>534</v>
      </c>
      <c r="I62" s="153" t="s">
        <v>490</v>
      </c>
      <c r="J62" s="153" t="s">
        <v>721</v>
      </c>
      <c r="K62" s="153" t="s">
        <v>655</v>
      </c>
      <c r="L62" s="152" t="s">
        <v>499</v>
      </c>
      <c r="M62" s="152">
        <v>0</v>
      </c>
      <c r="N62" s="152">
        <v>0</v>
      </c>
      <c r="O62" s="152">
        <v>0</v>
      </c>
      <c r="P62" s="152">
        <v>0</v>
      </c>
      <c r="Q62" s="152">
        <v>9</v>
      </c>
      <c r="R62" s="152">
        <f t="shared" si="5"/>
        <v>0</v>
      </c>
      <c r="S62" s="152">
        <f t="shared" si="6"/>
        <v>72</v>
      </c>
      <c r="T62" s="152">
        <f t="shared" si="7"/>
        <v>72</v>
      </c>
      <c r="U62" s="152">
        <v>1</v>
      </c>
      <c r="V62" s="152">
        <v>1</v>
      </c>
      <c r="W62" s="152">
        <f t="shared" si="8"/>
        <v>1</v>
      </c>
      <c r="X62" s="152">
        <v>0</v>
      </c>
      <c r="Y62" s="284">
        <f t="shared" si="9"/>
        <v>7.2</v>
      </c>
      <c r="Z62" s="296" t="s">
        <v>578</v>
      </c>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2"/>
      <c r="AY62" s="282"/>
      <c r="AZ62" s="282"/>
      <c r="BA62" s="282"/>
      <c r="BB62" s="282"/>
      <c r="BC62" s="282"/>
      <c r="BD62" s="282"/>
      <c r="BE62" s="282"/>
      <c r="BF62" s="282"/>
      <c r="BG62" s="282"/>
    </row>
    <row r="63" spans="1:251" s="283" customFormat="1">
      <c r="A63" s="200" t="s">
        <v>483</v>
      </c>
      <c r="B63" s="152" t="s">
        <v>585</v>
      </c>
      <c r="C63" s="152" t="s">
        <v>646</v>
      </c>
      <c r="D63" s="152" t="s">
        <v>592</v>
      </c>
      <c r="E63" s="152" t="s">
        <v>47</v>
      </c>
      <c r="F63" s="152" t="s">
        <v>117</v>
      </c>
      <c r="G63" s="152" t="s">
        <v>635</v>
      </c>
      <c r="H63" s="153" t="s">
        <v>534</v>
      </c>
      <c r="I63" s="153" t="s">
        <v>490</v>
      </c>
      <c r="J63" s="153" t="s">
        <v>724</v>
      </c>
      <c r="K63" s="153" t="s">
        <v>731</v>
      </c>
      <c r="L63" s="152" t="s">
        <v>176</v>
      </c>
      <c r="M63" s="152">
        <v>0</v>
      </c>
      <c r="N63" s="152">
        <v>0</v>
      </c>
      <c r="O63" s="152">
        <v>0</v>
      </c>
      <c r="P63" s="152">
        <v>0</v>
      </c>
      <c r="Q63" s="152">
        <v>9</v>
      </c>
      <c r="R63" s="152">
        <f t="shared" si="5"/>
        <v>0</v>
      </c>
      <c r="S63" s="152">
        <f t="shared" si="6"/>
        <v>72</v>
      </c>
      <c r="T63" s="152">
        <f t="shared" si="7"/>
        <v>72</v>
      </c>
      <c r="U63" s="152">
        <v>1</v>
      </c>
      <c r="V63" s="152">
        <v>1</v>
      </c>
      <c r="W63" s="152">
        <f t="shared" si="8"/>
        <v>1</v>
      </c>
      <c r="X63" s="152">
        <v>0</v>
      </c>
      <c r="Y63" s="284">
        <f t="shared" si="9"/>
        <v>7.2</v>
      </c>
      <c r="Z63" s="296" t="s">
        <v>578</v>
      </c>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2"/>
      <c r="AY63" s="282"/>
      <c r="AZ63" s="282"/>
      <c r="BA63" s="282"/>
      <c r="BB63" s="282"/>
      <c r="BC63" s="282"/>
      <c r="BD63" s="282"/>
      <c r="BE63" s="282"/>
      <c r="BF63" s="282"/>
      <c r="BG63" s="282"/>
    </row>
    <row r="64" spans="1:251" s="283" customFormat="1">
      <c r="A64" s="200" t="s">
        <v>544</v>
      </c>
      <c r="B64" s="152" t="s">
        <v>586</v>
      </c>
      <c r="C64" s="152" t="s">
        <v>475</v>
      </c>
      <c r="D64" s="152" t="s">
        <v>592</v>
      </c>
      <c r="E64" s="304" t="s">
        <v>47</v>
      </c>
      <c r="F64" s="152" t="s">
        <v>117</v>
      </c>
      <c r="G64" s="152" t="s">
        <v>638</v>
      </c>
      <c r="H64" s="305" t="s">
        <v>534</v>
      </c>
      <c r="I64" s="153" t="s">
        <v>490</v>
      </c>
      <c r="J64" s="153" t="s">
        <v>721</v>
      </c>
      <c r="K64" s="153" t="s">
        <v>655</v>
      </c>
      <c r="L64" s="152" t="s">
        <v>499</v>
      </c>
      <c r="M64" s="304">
        <v>0</v>
      </c>
      <c r="N64" s="304">
        <v>0</v>
      </c>
      <c r="O64" s="304">
        <v>0</v>
      </c>
      <c r="P64" s="304">
        <v>0</v>
      </c>
      <c r="Q64" s="304">
        <v>9</v>
      </c>
      <c r="R64" s="152">
        <f t="shared" si="5"/>
        <v>0</v>
      </c>
      <c r="S64" s="152">
        <f t="shared" si="6"/>
        <v>72</v>
      </c>
      <c r="T64" s="152">
        <f t="shared" si="7"/>
        <v>72</v>
      </c>
      <c r="U64" s="304">
        <v>1</v>
      </c>
      <c r="V64" s="304">
        <v>1</v>
      </c>
      <c r="W64" s="152">
        <f t="shared" si="8"/>
        <v>1</v>
      </c>
      <c r="X64" s="152">
        <v>0</v>
      </c>
      <c r="Y64" s="284">
        <f t="shared" si="9"/>
        <v>7.2</v>
      </c>
      <c r="Z64" s="296" t="s">
        <v>578</v>
      </c>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282"/>
      <c r="BG64" s="282"/>
    </row>
    <row r="65" spans="1:59" s="143" customFormat="1">
      <c r="A65" s="183" t="s">
        <v>370</v>
      </c>
      <c r="B65" s="140" t="s">
        <v>585</v>
      </c>
      <c r="C65" s="140" t="s">
        <v>558</v>
      </c>
      <c r="D65" s="140" t="s">
        <v>591</v>
      </c>
      <c r="E65" s="142" t="s">
        <v>49</v>
      </c>
      <c r="F65" s="142" t="s">
        <v>56</v>
      </c>
      <c r="G65" s="142" t="s">
        <v>34</v>
      </c>
      <c r="H65" s="144" t="s">
        <v>165</v>
      </c>
      <c r="I65" s="144" t="s">
        <v>490</v>
      </c>
      <c r="J65" s="144" t="s">
        <v>740</v>
      </c>
      <c r="K65" s="94" t="s">
        <v>489</v>
      </c>
      <c r="L65" s="140" t="s">
        <v>167</v>
      </c>
      <c r="M65" s="140">
        <v>9</v>
      </c>
      <c r="N65" s="140">
        <v>0</v>
      </c>
      <c r="O65" s="140">
        <v>0</v>
      </c>
      <c r="P65" s="140">
        <v>0</v>
      </c>
      <c r="Q65" s="140">
        <v>0</v>
      </c>
      <c r="R65" s="140">
        <f t="shared" si="5"/>
        <v>36</v>
      </c>
      <c r="S65" s="140">
        <f t="shared" si="6"/>
        <v>0</v>
      </c>
      <c r="T65" s="140">
        <f t="shared" si="7"/>
        <v>36</v>
      </c>
      <c r="U65" s="140">
        <v>2</v>
      </c>
      <c r="V65" s="140">
        <v>5</v>
      </c>
      <c r="W65" s="140">
        <f t="shared" si="8"/>
        <v>10</v>
      </c>
      <c r="X65" s="140">
        <v>0</v>
      </c>
      <c r="Y65" s="146">
        <f t="shared" si="9"/>
        <v>36</v>
      </c>
      <c r="Z65" s="188" t="s">
        <v>792</v>
      </c>
      <c r="AA65"/>
      <c r="AB65"/>
      <c r="AC65"/>
      <c r="AD65"/>
      <c r="AE65"/>
      <c r="AF65"/>
      <c r="AG65"/>
      <c r="AH65"/>
      <c r="AI65"/>
      <c r="AJ65"/>
      <c r="AK65"/>
      <c r="AL65"/>
      <c r="AM65"/>
      <c r="AN65"/>
      <c r="AO65"/>
      <c r="AP65"/>
      <c r="AQ65"/>
      <c r="AR65"/>
      <c r="AS65"/>
      <c r="AT65"/>
      <c r="AU65"/>
      <c r="AV65"/>
      <c r="AW65"/>
      <c r="AX65"/>
      <c r="AY65"/>
      <c r="AZ65"/>
      <c r="BA65"/>
      <c r="BB65"/>
      <c r="BC65"/>
      <c r="BD65"/>
      <c r="BE65"/>
      <c r="BF65"/>
      <c r="BG65"/>
    </row>
    <row r="66" spans="1:59" s="143" customFormat="1" ht="30">
      <c r="A66" s="185" t="s">
        <v>284</v>
      </c>
      <c r="B66" s="140" t="s">
        <v>586</v>
      </c>
      <c r="C66" s="140" t="s">
        <v>285</v>
      </c>
      <c r="D66" s="140" t="s">
        <v>591</v>
      </c>
      <c r="E66" s="142" t="s">
        <v>49</v>
      </c>
      <c r="F66" s="142" t="s">
        <v>56</v>
      </c>
      <c r="G66" s="142" t="s">
        <v>34</v>
      </c>
      <c r="H66" s="144" t="s">
        <v>165</v>
      </c>
      <c r="I66" s="144" t="s">
        <v>490</v>
      </c>
      <c r="J66" s="144" t="s">
        <v>740</v>
      </c>
      <c r="K66" s="94" t="s">
        <v>489</v>
      </c>
      <c r="L66" s="140" t="s">
        <v>167</v>
      </c>
      <c r="M66" s="140">
        <v>6</v>
      </c>
      <c r="N66" s="140">
        <v>6</v>
      </c>
      <c r="O66" s="140">
        <v>0</v>
      </c>
      <c r="P66" s="140">
        <v>0</v>
      </c>
      <c r="Q66" s="140">
        <v>0</v>
      </c>
      <c r="R66" s="140">
        <f t="shared" si="5"/>
        <v>42</v>
      </c>
      <c r="S66" s="140">
        <f t="shared" si="6"/>
        <v>0</v>
      </c>
      <c r="T66" s="140">
        <f t="shared" si="7"/>
        <v>42</v>
      </c>
      <c r="U66" s="140">
        <v>2</v>
      </c>
      <c r="V66" s="140">
        <v>4</v>
      </c>
      <c r="W66" s="140">
        <f t="shared" si="8"/>
        <v>8</v>
      </c>
      <c r="X66" s="140">
        <v>0</v>
      </c>
      <c r="Y66" s="146">
        <f t="shared" si="9"/>
        <v>33.6</v>
      </c>
      <c r="Z66" s="188" t="s">
        <v>309</v>
      </c>
      <c r="AA66"/>
      <c r="AB66"/>
      <c r="AC66"/>
      <c r="AD66"/>
      <c r="AE66"/>
      <c r="AF66"/>
      <c r="AG66"/>
      <c r="AH66"/>
      <c r="AI66"/>
      <c r="AJ66"/>
      <c r="AK66"/>
      <c r="AL66"/>
      <c r="AM66"/>
      <c r="AN66"/>
      <c r="AO66"/>
      <c r="AP66"/>
      <c r="AQ66"/>
      <c r="AR66"/>
      <c r="AS66"/>
      <c r="AT66"/>
      <c r="AU66"/>
      <c r="AV66"/>
      <c r="AW66"/>
      <c r="AX66"/>
      <c r="AY66"/>
      <c r="AZ66"/>
      <c r="BA66"/>
      <c r="BB66"/>
      <c r="BC66"/>
      <c r="BD66"/>
      <c r="BE66"/>
      <c r="BF66"/>
      <c r="BG66"/>
    </row>
    <row r="67" spans="1:59" s="143" customFormat="1">
      <c r="A67" s="185" t="s">
        <v>274</v>
      </c>
      <c r="B67" s="140" t="s">
        <v>586</v>
      </c>
      <c r="C67" s="140" t="s">
        <v>275</v>
      </c>
      <c r="D67" s="140" t="s">
        <v>591</v>
      </c>
      <c r="E67" s="142" t="s">
        <v>49</v>
      </c>
      <c r="F67" s="142" t="s">
        <v>56</v>
      </c>
      <c r="G67" s="142" t="s">
        <v>34</v>
      </c>
      <c r="H67" s="144" t="s">
        <v>165</v>
      </c>
      <c r="I67" s="144" t="s">
        <v>490</v>
      </c>
      <c r="J67" s="144"/>
      <c r="K67" s="144" t="s">
        <v>489</v>
      </c>
      <c r="L67" s="142" t="s">
        <v>169</v>
      </c>
      <c r="M67" s="140">
        <v>9</v>
      </c>
      <c r="N67" s="140">
        <v>6</v>
      </c>
      <c r="O67" s="140">
        <v>3</v>
      </c>
      <c r="P67" s="140">
        <v>0</v>
      </c>
      <c r="Q67" s="140">
        <v>0</v>
      </c>
      <c r="R67" s="140">
        <f t="shared" si="5"/>
        <v>60</v>
      </c>
      <c r="S67" s="140">
        <f t="shared" si="6"/>
        <v>0</v>
      </c>
      <c r="T67" s="140">
        <f t="shared" si="7"/>
        <v>60</v>
      </c>
      <c r="U67" s="140">
        <v>4</v>
      </c>
      <c r="V67" s="140">
        <v>1</v>
      </c>
      <c r="W67" s="140">
        <f t="shared" si="8"/>
        <v>4</v>
      </c>
      <c r="X67" s="140">
        <v>0</v>
      </c>
      <c r="Y67" s="146">
        <f t="shared" si="9"/>
        <v>24</v>
      </c>
      <c r="Z67" s="187"/>
      <c r="AA67"/>
      <c r="AB67"/>
      <c r="AC67"/>
      <c r="AD67"/>
      <c r="AE67"/>
      <c r="AF67"/>
      <c r="AG67"/>
      <c r="AH67"/>
      <c r="AI67"/>
      <c r="AJ67"/>
      <c r="AK67"/>
      <c r="AL67"/>
      <c r="AM67"/>
      <c r="AN67"/>
      <c r="AO67"/>
      <c r="AP67"/>
      <c r="AQ67"/>
      <c r="AR67"/>
      <c r="AS67"/>
      <c r="AT67"/>
      <c r="AU67"/>
      <c r="AV67"/>
      <c r="AW67"/>
      <c r="AX67"/>
      <c r="AY67"/>
      <c r="AZ67"/>
      <c r="BA67"/>
      <c r="BB67"/>
      <c r="BC67"/>
      <c r="BD67"/>
      <c r="BE67"/>
      <c r="BF67"/>
      <c r="BG67"/>
    </row>
    <row r="68" spans="1:59" s="143" customFormat="1">
      <c r="A68" s="183" t="s">
        <v>288</v>
      </c>
      <c r="B68" s="140" t="s">
        <v>586</v>
      </c>
      <c r="C68" s="140" t="s">
        <v>289</v>
      </c>
      <c r="D68" s="140" t="s">
        <v>591</v>
      </c>
      <c r="E68" s="142" t="s">
        <v>49</v>
      </c>
      <c r="F68" s="142" t="s">
        <v>56</v>
      </c>
      <c r="G68" s="142" t="s">
        <v>34</v>
      </c>
      <c r="H68" s="144" t="s">
        <v>165</v>
      </c>
      <c r="I68" s="144" t="s">
        <v>491</v>
      </c>
      <c r="J68" s="144" t="s">
        <v>740</v>
      </c>
      <c r="K68" s="94" t="s">
        <v>489</v>
      </c>
      <c r="L68" s="140" t="s">
        <v>167</v>
      </c>
      <c r="M68" s="140">
        <v>9</v>
      </c>
      <c r="N68" s="140">
        <v>3</v>
      </c>
      <c r="O68" s="140">
        <v>0</v>
      </c>
      <c r="P68" s="140">
        <v>0</v>
      </c>
      <c r="Q68" s="140">
        <v>0</v>
      </c>
      <c r="R68" s="140">
        <f t="shared" si="5"/>
        <v>45</v>
      </c>
      <c r="S68" s="140">
        <f t="shared" si="6"/>
        <v>0</v>
      </c>
      <c r="T68" s="140">
        <f t="shared" si="7"/>
        <v>45</v>
      </c>
      <c r="U68" s="140">
        <v>1</v>
      </c>
      <c r="V68" s="140">
        <v>5</v>
      </c>
      <c r="W68" s="140">
        <f t="shared" si="8"/>
        <v>5</v>
      </c>
      <c r="X68" s="140">
        <v>0</v>
      </c>
      <c r="Y68" s="146">
        <f t="shared" si="9"/>
        <v>22.5</v>
      </c>
      <c r="Z68" s="187"/>
      <c r="AA68"/>
      <c r="AB68"/>
      <c r="AC68"/>
      <c r="AD68"/>
      <c r="AE68"/>
      <c r="AF68"/>
      <c r="AG68"/>
      <c r="AH68"/>
      <c r="AI68"/>
      <c r="AJ68"/>
      <c r="AK68"/>
      <c r="AL68"/>
      <c r="AM68"/>
      <c r="AN68"/>
      <c r="AO68"/>
      <c r="AP68"/>
      <c r="AQ68"/>
      <c r="AR68"/>
      <c r="AS68"/>
      <c r="AT68"/>
      <c r="AU68"/>
      <c r="AV68"/>
      <c r="AW68"/>
      <c r="AX68"/>
      <c r="AY68"/>
      <c r="AZ68"/>
      <c r="BA68"/>
      <c r="BB68"/>
      <c r="BC68"/>
      <c r="BD68"/>
      <c r="BE68"/>
      <c r="BF68"/>
      <c r="BG68"/>
    </row>
    <row r="69" spans="1:59" s="143" customFormat="1" ht="45">
      <c r="A69" s="183" t="s">
        <v>282</v>
      </c>
      <c r="B69" s="140" t="s">
        <v>586</v>
      </c>
      <c r="C69" s="140" t="s">
        <v>316</v>
      </c>
      <c r="D69" s="140" t="s">
        <v>591</v>
      </c>
      <c r="E69" s="142" t="s">
        <v>49</v>
      </c>
      <c r="F69" s="142" t="s">
        <v>56</v>
      </c>
      <c r="G69" s="142" t="s">
        <v>34</v>
      </c>
      <c r="H69" s="144" t="s">
        <v>165</v>
      </c>
      <c r="I69" s="144" t="s">
        <v>491</v>
      </c>
      <c r="J69" s="144" t="s">
        <v>740</v>
      </c>
      <c r="K69" s="144" t="s">
        <v>489</v>
      </c>
      <c r="L69" s="142" t="s">
        <v>168</v>
      </c>
      <c r="M69" s="140">
        <v>9</v>
      </c>
      <c r="N69" s="140">
        <v>3</v>
      </c>
      <c r="O69" s="140">
        <v>0</v>
      </c>
      <c r="P69" s="140">
        <v>0</v>
      </c>
      <c r="Q69" s="140">
        <v>0</v>
      </c>
      <c r="R69" s="140">
        <f t="shared" si="5"/>
        <v>45</v>
      </c>
      <c r="S69" s="140">
        <f t="shared" si="6"/>
        <v>0</v>
      </c>
      <c r="T69" s="140">
        <f t="shared" si="7"/>
        <v>45</v>
      </c>
      <c r="U69" s="140">
        <v>1</v>
      </c>
      <c r="V69" s="140">
        <v>5</v>
      </c>
      <c r="W69" s="140">
        <f t="shared" si="8"/>
        <v>5</v>
      </c>
      <c r="X69" s="140">
        <v>0</v>
      </c>
      <c r="Y69" s="146">
        <f t="shared" si="9"/>
        <v>22.5</v>
      </c>
      <c r="Z69" s="187"/>
      <c r="AA69"/>
      <c r="AB69"/>
      <c r="AC69"/>
      <c r="AD69"/>
      <c r="AE69"/>
      <c r="AF69"/>
      <c r="AG69"/>
      <c r="AH69"/>
      <c r="AI69"/>
      <c r="AJ69"/>
      <c r="AK69"/>
      <c r="AL69"/>
      <c r="AM69"/>
      <c r="AN69"/>
      <c r="AO69"/>
      <c r="AP69"/>
      <c r="AQ69"/>
      <c r="AR69"/>
      <c r="AS69"/>
      <c r="AT69"/>
      <c r="AU69"/>
      <c r="AV69"/>
      <c r="AW69"/>
      <c r="AX69"/>
      <c r="AY69"/>
      <c r="AZ69"/>
      <c r="BA69"/>
      <c r="BB69"/>
      <c r="BC69"/>
      <c r="BD69"/>
      <c r="BE69"/>
      <c r="BF69"/>
      <c r="BG69"/>
    </row>
    <row r="70" spans="1:59" s="143" customFormat="1">
      <c r="A70" s="185" t="s">
        <v>202</v>
      </c>
      <c r="B70" s="140" t="s">
        <v>586</v>
      </c>
      <c r="C70" s="140" t="s">
        <v>203</v>
      </c>
      <c r="D70" s="140" t="s">
        <v>591</v>
      </c>
      <c r="E70" s="140" t="s">
        <v>49</v>
      </c>
      <c r="F70" s="140" t="s">
        <v>67</v>
      </c>
      <c r="G70" s="140" t="s">
        <v>252</v>
      </c>
      <c r="H70" s="94" t="s">
        <v>165</v>
      </c>
      <c r="I70" s="94" t="s">
        <v>493</v>
      </c>
      <c r="J70" s="94"/>
      <c r="K70" s="94" t="s">
        <v>489</v>
      </c>
      <c r="L70" s="140" t="s">
        <v>169</v>
      </c>
      <c r="M70" s="140">
        <v>3</v>
      </c>
      <c r="N70" s="140">
        <v>3</v>
      </c>
      <c r="O70" s="140">
        <v>3</v>
      </c>
      <c r="P70" s="140">
        <v>0</v>
      </c>
      <c r="Q70" s="140">
        <v>0</v>
      </c>
      <c r="R70" s="140">
        <f t="shared" si="5"/>
        <v>27</v>
      </c>
      <c r="S70" s="140">
        <f t="shared" si="6"/>
        <v>0</v>
      </c>
      <c r="T70" s="140">
        <f t="shared" si="7"/>
        <v>27</v>
      </c>
      <c r="U70" s="140">
        <v>2</v>
      </c>
      <c r="V70" s="140">
        <v>4</v>
      </c>
      <c r="W70" s="140">
        <f t="shared" si="8"/>
        <v>8</v>
      </c>
      <c r="X70" s="140">
        <v>0</v>
      </c>
      <c r="Y70" s="146">
        <f t="shared" si="9"/>
        <v>21.6</v>
      </c>
      <c r="Z70" s="188" t="s">
        <v>409</v>
      </c>
      <c r="AA70"/>
      <c r="AB70"/>
      <c r="AC70"/>
      <c r="AD70"/>
      <c r="AE70"/>
      <c r="AF70"/>
      <c r="AG70"/>
      <c r="AH70"/>
      <c r="AI70"/>
      <c r="AJ70"/>
      <c r="AK70"/>
      <c r="AL70"/>
      <c r="AM70"/>
      <c r="AN70"/>
      <c r="AO70"/>
      <c r="AP70"/>
      <c r="AQ70"/>
      <c r="AR70"/>
      <c r="AS70"/>
      <c r="AT70"/>
      <c r="AU70"/>
      <c r="AV70"/>
      <c r="AW70"/>
      <c r="AX70"/>
      <c r="AY70"/>
      <c r="AZ70"/>
      <c r="BA70"/>
      <c r="BB70"/>
      <c r="BC70"/>
      <c r="BD70"/>
      <c r="BE70"/>
      <c r="BF70"/>
      <c r="BG70"/>
    </row>
    <row r="71" spans="1:59" s="143" customFormat="1" ht="45">
      <c r="A71" s="185" t="s">
        <v>422</v>
      </c>
      <c r="B71" s="140" t="s">
        <v>587</v>
      </c>
      <c r="C71" s="140" t="s">
        <v>423</v>
      </c>
      <c r="D71" s="140" t="s">
        <v>591</v>
      </c>
      <c r="E71" s="140" t="s">
        <v>49</v>
      </c>
      <c r="F71" s="140" t="s">
        <v>58</v>
      </c>
      <c r="G71" s="140" t="s">
        <v>36</v>
      </c>
      <c r="H71" s="94" t="s">
        <v>162</v>
      </c>
      <c r="I71" s="94" t="s">
        <v>493</v>
      </c>
      <c r="J71" s="94"/>
      <c r="K71" s="94" t="s">
        <v>489</v>
      </c>
      <c r="L71" s="140" t="s">
        <v>170</v>
      </c>
      <c r="M71" s="140">
        <v>9</v>
      </c>
      <c r="N71" s="140">
        <v>3</v>
      </c>
      <c r="O71" s="140">
        <v>0</v>
      </c>
      <c r="P71" s="140">
        <v>3</v>
      </c>
      <c r="Q71" s="140">
        <v>0</v>
      </c>
      <c r="R71" s="140">
        <f t="shared" si="5"/>
        <v>51</v>
      </c>
      <c r="S71" s="140">
        <f t="shared" si="6"/>
        <v>0</v>
      </c>
      <c r="T71" s="140">
        <f t="shared" si="7"/>
        <v>51</v>
      </c>
      <c r="U71" s="140">
        <v>4</v>
      </c>
      <c r="V71" s="140">
        <v>1</v>
      </c>
      <c r="W71" s="140">
        <f t="shared" si="8"/>
        <v>4</v>
      </c>
      <c r="X71" s="140">
        <v>0</v>
      </c>
      <c r="Y71" s="146">
        <f t="shared" si="9"/>
        <v>20.399999999999999</v>
      </c>
      <c r="Z71" s="187" t="s">
        <v>424</v>
      </c>
      <c r="AA71"/>
      <c r="AB71"/>
      <c r="AC71"/>
      <c r="AD71"/>
      <c r="AE71"/>
      <c r="AF71"/>
      <c r="AG71"/>
      <c r="AH71"/>
      <c r="AI71"/>
      <c r="AJ71"/>
      <c r="AK71"/>
      <c r="AL71"/>
      <c r="AM71"/>
      <c r="AN71"/>
      <c r="AO71"/>
      <c r="AP71"/>
      <c r="AQ71"/>
      <c r="AR71"/>
      <c r="AS71"/>
      <c r="AT71"/>
      <c r="AU71"/>
      <c r="AV71"/>
      <c r="AW71"/>
      <c r="AX71"/>
      <c r="AY71"/>
      <c r="AZ71"/>
      <c r="BA71"/>
      <c r="BB71"/>
      <c r="BC71"/>
      <c r="BD71"/>
      <c r="BE71"/>
      <c r="BF71"/>
      <c r="BG71"/>
    </row>
    <row r="72" spans="1:59" s="143" customFormat="1" ht="30">
      <c r="A72" s="185" t="s">
        <v>383</v>
      </c>
      <c r="B72" s="140" t="s">
        <v>586</v>
      </c>
      <c r="C72" s="140" t="s">
        <v>398</v>
      </c>
      <c r="D72" s="140" t="s">
        <v>591</v>
      </c>
      <c r="E72" s="140" t="s">
        <v>49</v>
      </c>
      <c r="F72" s="140" t="s">
        <v>58</v>
      </c>
      <c r="G72" s="140" t="s">
        <v>36</v>
      </c>
      <c r="H72" s="94" t="s">
        <v>165</v>
      </c>
      <c r="I72" s="94" t="s">
        <v>490</v>
      </c>
      <c r="J72" s="94"/>
      <c r="K72" s="94" t="s">
        <v>489</v>
      </c>
      <c r="L72" s="140" t="s">
        <v>167</v>
      </c>
      <c r="M72" s="140">
        <v>9</v>
      </c>
      <c r="N72" s="140">
        <v>0</v>
      </c>
      <c r="O72" s="140">
        <v>0</v>
      </c>
      <c r="P72" s="140">
        <v>6</v>
      </c>
      <c r="Q72" s="140">
        <v>0</v>
      </c>
      <c r="R72" s="140">
        <f t="shared" si="5"/>
        <v>48</v>
      </c>
      <c r="S72" s="140">
        <f t="shared" si="6"/>
        <v>0</v>
      </c>
      <c r="T72" s="140">
        <f t="shared" si="7"/>
        <v>48</v>
      </c>
      <c r="U72" s="140">
        <v>1</v>
      </c>
      <c r="V72" s="140">
        <v>4</v>
      </c>
      <c r="W72" s="140">
        <f t="shared" si="8"/>
        <v>4</v>
      </c>
      <c r="X72" s="140">
        <v>0</v>
      </c>
      <c r="Y72" s="146">
        <f t="shared" si="9"/>
        <v>19.2</v>
      </c>
      <c r="Z72" s="190" t="s">
        <v>658</v>
      </c>
      <c r="AA72"/>
      <c r="AB72"/>
      <c r="AC72"/>
      <c r="AD72"/>
      <c r="AE72"/>
      <c r="AF72"/>
      <c r="AG72"/>
      <c r="AH72"/>
      <c r="AI72"/>
      <c r="AJ72"/>
      <c r="AK72"/>
      <c r="AL72"/>
      <c r="AM72"/>
      <c r="AN72"/>
      <c r="AO72"/>
      <c r="AP72"/>
      <c r="AQ72"/>
      <c r="AR72"/>
      <c r="AS72"/>
      <c r="AT72"/>
      <c r="AU72"/>
      <c r="AV72"/>
      <c r="AW72"/>
      <c r="AX72"/>
      <c r="AY72"/>
      <c r="AZ72"/>
      <c r="BA72"/>
      <c r="BB72"/>
      <c r="BC72"/>
      <c r="BD72"/>
      <c r="BE72"/>
      <c r="BF72"/>
      <c r="BG72"/>
    </row>
    <row r="73" spans="1:59" s="143" customFormat="1" ht="30">
      <c r="A73" s="183" t="s">
        <v>373</v>
      </c>
      <c r="B73" s="140" t="s">
        <v>586</v>
      </c>
      <c r="C73" s="140" t="s">
        <v>270</v>
      </c>
      <c r="D73" s="140" t="s">
        <v>591</v>
      </c>
      <c r="E73" s="142" t="s">
        <v>49</v>
      </c>
      <c r="F73" s="142" t="s">
        <v>57</v>
      </c>
      <c r="G73" s="142" t="s">
        <v>261</v>
      </c>
      <c r="H73" s="144" t="s">
        <v>165</v>
      </c>
      <c r="I73" s="144" t="s">
        <v>490</v>
      </c>
      <c r="J73" s="144" t="s">
        <v>517</v>
      </c>
      <c r="K73" s="144" t="s">
        <v>489</v>
      </c>
      <c r="L73" s="140" t="s">
        <v>167</v>
      </c>
      <c r="M73" s="140">
        <v>6</v>
      </c>
      <c r="N73" s="140">
        <v>9</v>
      </c>
      <c r="O73" s="140">
        <v>0</v>
      </c>
      <c r="P73" s="140">
        <v>0</v>
      </c>
      <c r="Q73" s="140">
        <v>0</v>
      </c>
      <c r="R73" s="140">
        <f t="shared" si="5"/>
        <v>51</v>
      </c>
      <c r="S73" s="140">
        <f t="shared" si="6"/>
        <v>0</v>
      </c>
      <c r="T73" s="140">
        <f t="shared" si="7"/>
        <v>51</v>
      </c>
      <c r="U73" s="140">
        <v>3</v>
      </c>
      <c r="V73" s="140">
        <v>1</v>
      </c>
      <c r="W73" s="140">
        <f t="shared" si="8"/>
        <v>3</v>
      </c>
      <c r="X73" s="140">
        <v>0</v>
      </c>
      <c r="Y73" s="146">
        <f t="shared" si="9"/>
        <v>15.3</v>
      </c>
      <c r="Z73" s="187"/>
      <c r="AA73"/>
      <c r="AB73"/>
      <c r="AC73"/>
      <c r="AD73"/>
      <c r="AE73"/>
      <c r="AF73"/>
      <c r="AG73"/>
      <c r="AH73"/>
      <c r="AI73"/>
      <c r="AJ73"/>
      <c r="AK73"/>
      <c r="AL73"/>
      <c r="AM73"/>
      <c r="AN73"/>
      <c r="AO73"/>
      <c r="AP73"/>
      <c r="AQ73"/>
      <c r="AR73"/>
      <c r="AS73"/>
      <c r="AT73"/>
      <c r="AU73"/>
      <c r="AV73"/>
      <c r="AW73"/>
      <c r="AX73"/>
      <c r="AY73"/>
      <c r="AZ73"/>
      <c r="BA73"/>
      <c r="BB73"/>
      <c r="BC73"/>
      <c r="BD73"/>
      <c r="BE73"/>
      <c r="BF73"/>
      <c r="BG73"/>
    </row>
    <row r="74" spans="1:59" s="143" customFormat="1" ht="30">
      <c r="A74" s="185" t="s">
        <v>749</v>
      </c>
      <c r="B74" s="140" t="s">
        <v>586</v>
      </c>
      <c r="C74" s="140" t="s">
        <v>748</v>
      </c>
      <c r="D74" s="140" t="s">
        <v>592</v>
      </c>
      <c r="E74" s="140" t="s">
        <v>124</v>
      </c>
      <c r="F74" s="140" t="s">
        <v>124</v>
      </c>
      <c r="G74" s="140" t="s">
        <v>33</v>
      </c>
      <c r="H74" s="94" t="s">
        <v>499</v>
      </c>
      <c r="I74" s="94" t="s">
        <v>490</v>
      </c>
      <c r="J74" s="94"/>
      <c r="K74" s="94" t="s">
        <v>489</v>
      </c>
      <c r="L74" s="140" t="s">
        <v>499</v>
      </c>
      <c r="M74" s="140">
        <v>0</v>
      </c>
      <c r="N74" s="140">
        <v>9</v>
      </c>
      <c r="O74" s="140">
        <v>9</v>
      </c>
      <c r="P74" s="140">
        <v>9</v>
      </c>
      <c r="Q74" s="140">
        <v>9</v>
      </c>
      <c r="R74" s="140">
        <f t="shared" si="5"/>
        <v>63</v>
      </c>
      <c r="S74" s="140">
        <f t="shared" si="6"/>
        <v>72</v>
      </c>
      <c r="T74" s="140">
        <f t="shared" si="7"/>
        <v>135</v>
      </c>
      <c r="U74" s="140">
        <v>1</v>
      </c>
      <c r="V74" s="140">
        <v>1</v>
      </c>
      <c r="W74" s="140">
        <f t="shared" si="8"/>
        <v>1</v>
      </c>
      <c r="X74" s="140">
        <v>0</v>
      </c>
      <c r="Y74" s="146">
        <f t="shared" si="9"/>
        <v>13.5</v>
      </c>
      <c r="Z74" s="184" t="s">
        <v>576</v>
      </c>
      <c r="AA74"/>
      <c r="AB74"/>
      <c r="AC74"/>
      <c r="AD74"/>
      <c r="AE74"/>
      <c r="AF74"/>
      <c r="AG74"/>
      <c r="AH74"/>
      <c r="AI74"/>
      <c r="AJ74"/>
      <c r="AK74"/>
      <c r="AL74"/>
      <c r="AM74"/>
      <c r="AN74"/>
      <c r="AO74"/>
      <c r="AP74"/>
      <c r="AQ74"/>
      <c r="AR74"/>
      <c r="AS74"/>
      <c r="AT74"/>
      <c r="AU74"/>
      <c r="AV74"/>
      <c r="AW74"/>
      <c r="AX74"/>
      <c r="AY74"/>
      <c r="AZ74"/>
      <c r="BA74"/>
      <c r="BB74"/>
      <c r="BC74"/>
      <c r="BD74"/>
      <c r="BE74"/>
      <c r="BF74"/>
      <c r="BG74"/>
    </row>
    <row r="75" spans="1:59" s="143" customFormat="1" ht="45">
      <c r="A75" s="185" t="s">
        <v>456</v>
      </c>
      <c r="B75" s="140" t="s">
        <v>586</v>
      </c>
      <c r="C75" s="140" t="s">
        <v>457</v>
      </c>
      <c r="D75" s="140" t="s">
        <v>591</v>
      </c>
      <c r="E75" s="140" t="s">
        <v>49</v>
      </c>
      <c r="F75" s="140" t="s">
        <v>57</v>
      </c>
      <c r="G75" s="140" t="s">
        <v>261</v>
      </c>
      <c r="H75" s="94" t="s">
        <v>165</v>
      </c>
      <c r="I75" s="94" t="s">
        <v>493</v>
      </c>
      <c r="J75" s="94"/>
      <c r="K75" s="94" t="s">
        <v>489</v>
      </c>
      <c r="L75" s="140" t="s">
        <v>170</v>
      </c>
      <c r="M75" s="140">
        <v>6</v>
      </c>
      <c r="N75" s="140">
        <v>3</v>
      </c>
      <c r="O75" s="140">
        <v>0</v>
      </c>
      <c r="P75" s="140">
        <v>0</v>
      </c>
      <c r="Q75" s="140">
        <v>0</v>
      </c>
      <c r="R75" s="140">
        <f t="shared" si="5"/>
        <v>33</v>
      </c>
      <c r="S75" s="140">
        <f t="shared" si="6"/>
        <v>0</v>
      </c>
      <c r="T75" s="140">
        <f t="shared" si="7"/>
        <v>33</v>
      </c>
      <c r="U75" s="140">
        <v>1</v>
      </c>
      <c r="V75" s="140">
        <v>4</v>
      </c>
      <c r="W75" s="140">
        <f t="shared" si="8"/>
        <v>4</v>
      </c>
      <c r="X75" s="140">
        <v>0</v>
      </c>
      <c r="Y75" s="146">
        <f t="shared" si="9"/>
        <v>13.2</v>
      </c>
      <c r="Z75" s="191" t="s">
        <v>563</v>
      </c>
      <c r="AA75"/>
      <c r="AB75"/>
      <c r="AC75"/>
      <c r="AD75"/>
      <c r="AE75"/>
      <c r="AF75"/>
      <c r="AG75"/>
      <c r="AH75"/>
      <c r="AI75"/>
      <c r="AJ75"/>
      <c r="AK75"/>
      <c r="AL75"/>
      <c r="AM75"/>
      <c r="AN75"/>
      <c r="AO75"/>
      <c r="AP75"/>
      <c r="AQ75"/>
      <c r="AR75"/>
      <c r="AS75"/>
      <c r="AT75"/>
      <c r="AU75"/>
      <c r="AV75"/>
      <c r="AW75"/>
      <c r="AX75"/>
      <c r="AY75"/>
      <c r="AZ75"/>
      <c r="BA75"/>
      <c r="BB75"/>
      <c r="BC75"/>
      <c r="BD75"/>
      <c r="BE75"/>
      <c r="BF75"/>
      <c r="BG75"/>
    </row>
    <row r="76" spans="1:59" s="143" customFormat="1" ht="30">
      <c r="A76" s="183" t="s">
        <v>229</v>
      </c>
      <c r="B76" s="140" t="s">
        <v>586</v>
      </c>
      <c r="C76" s="140" t="s">
        <v>230</v>
      </c>
      <c r="D76" s="140" t="s">
        <v>591</v>
      </c>
      <c r="E76" s="142" t="s">
        <v>49</v>
      </c>
      <c r="F76" s="142" t="s">
        <v>57</v>
      </c>
      <c r="G76" s="142" t="s">
        <v>265</v>
      </c>
      <c r="H76" s="144" t="s">
        <v>162</v>
      </c>
      <c r="I76" s="144" t="s">
        <v>491</v>
      </c>
      <c r="J76" s="144"/>
      <c r="K76" s="144" t="s">
        <v>489</v>
      </c>
      <c r="L76" s="142" t="s">
        <v>169</v>
      </c>
      <c r="M76" s="140">
        <v>6</v>
      </c>
      <c r="N76" s="140">
        <v>0</v>
      </c>
      <c r="O76" s="140">
        <v>0</v>
      </c>
      <c r="P76" s="140">
        <v>3</v>
      </c>
      <c r="Q76" s="140">
        <v>0</v>
      </c>
      <c r="R76" s="140">
        <f t="shared" si="5"/>
        <v>30</v>
      </c>
      <c r="S76" s="140">
        <f t="shared" si="6"/>
        <v>0</v>
      </c>
      <c r="T76" s="140">
        <f t="shared" si="7"/>
        <v>30</v>
      </c>
      <c r="U76" s="140">
        <v>1</v>
      </c>
      <c r="V76" s="140">
        <v>1</v>
      </c>
      <c r="W76" s="140">
        <f t="shared" si="8"/>
        <v>1</v>
      </c>
      <c r="X76" s="140">
        <v>10</v>
      </c>
      <c r="Y76" s="146">
        <f t="shared" si="9"/>
        <v>13</v>
      </c>
      <c r="Z76" s="187"/>
      <c r="AA76"/>
      <c r="AB76"/>
      <c r="AC76"/>
      <c r="AD76"/>
      <c r="AE76"/>
      <c r="AF76"/>
      <c r="AG76"/>
      <c r="AH76"/>
      <c r="AI76"/>
      <c r="AJ76"/>
      <c r="AK76"/>
      <c r="AL76"/>
      <c r="AM76"/>
      <c r="AN76"/>
      <c r="AO76"/>
      <c r="AP76"/>
      <c r="AQ76"/>
      <c r="AR76"/>
      <c r="AS76"/>
      <c r="AT76"/>
      <c r="AU76"/>
      <c r="AV76"/>
      <c r="AW76"/>
      <c r="AX76"/>
      <c r="AY76"/>
      <c r="AZ76"/>
      <c r="BA76"/>
      <c r="BB76"/>
      <c r="BC76"/>
      <c r="BD76"/>
      <c r="BE76"/>
      <c r="BF76"/>
      <c r="BG76"/>
    </row>
    <row r="77" spans="1:59" s="143" customFormat="1" ht="30">
      <c r="A77" s="185" t="s">
        <v>504</v>
      </c>
      <c r="B77" s="140" t="s">
        <v>587</v>
      </c>
      <c r="C77" s="140" t="s">
        <v>505</v>
      </c>
      <c r="D77" s="140" t="s">
        <v>591</v>
      </c>
      <c r="E77" s="140" t="s">
        <v>49</v>
      </c>
      <c r="F77" s="140" t="s">
        <v>57</v>
      </c>
      <c r="G77" s="140" t="s">
        <v>265</v>
      </c>
      <c r="H77" s="94" t="s">
        <v>165</v>
      </c>
      <c r="I77" s="94" t="s">
        <v>491</v>
      </c>
      <c r="J77" s="94"/>
      <c r="K77" s="94" t="s">
        <v>489</v>
      </c>
      <c r="L77" s="140" t="s">
        <v>170</v>
      </c>
      <c r="M77" s="140">
        <v>3</v>
      </c>
      <c r="N77" s="140">
        <v>0</v>
      </c>
      <c r="O77" s="140">
        <v>3</v>
      </c>
      <c r="P77" s="140">
        <v>6</v>
      </c>
      <c r="Q77" s="140">
        <v>0</v>
      </c>
      <c r="R77" s="140">
        <f t="shared" si="5"/>
        <v>30</v>
      </c>
      <c r="S77" s="140">
        <f t="shared" si="6"/>
        <v>0</v>
      </c>
      <c r="T77" s="140">
        <f t="shared" si="7"/>
        <v>30</v>
      </c>
      <c r="U77" s="140">
        <v>1</v>
      </c>
      <c r="V77" s="140">
        <v>1</v>
      </c>
      <c r="W77" s="140">
        <f t="shared" si="8"/>
        <v>1</v>
      </c>
      <c r="X77" s="140">
        <v>10</v>
      </c>
      <c r="Y77" s="146">
        <f t="shared" si="9"/>
        <v>13</v>
      </c>
      <c r="Z77" s="187"/>
      <c r="AA77"/>
      <c r="AB77"/>
      <c r="AC77"/>
      <c r="AD77"/>
      <c r="AE77"/>
      <c r="AF77"/>
      <c r="AG77"/>
      <c r="AH77"/>
      <c r="AI77"/>
      <c r="AJ77"/>
      <c r="AK77"/>
      <c r="AL77"/>
      <c r="AM77"/>
      <c r="AN77"/>
      <c r="AO77"/>
      <c r="AP77"/>
      <c r="AQ77"/>
      <c r="AR77"/>
      <c r="AS77"/>
      <c r="AT77"/>
      <c r="AU77"/>
      <c r="AV77"/>
      <c r="AW77"/>
      <c r="AX77"/>
      <c r="AY77"/>
      <c r="AZ77"/>
      <c r="BA77"/>
      <c r="BB77"/>
      <c r="BC77"/>
      <c r="BD77"/>
      <c r="BE77"/>
      <c r="BF77"/>
      <c r="BG77"/>
    </row>
    <row r="78" spans="1:59" s="143" customFormat="1" ht="30">
      <c r="A78" s="185" t="s">
        <v>227</v>
      </c>
      <c r="B78" s="140" t="s">
        <v>586</v>
      </c>
      <c r="C78" s="140" t="s">
        <v>228</v>
      </c>
      <c r="D78" s="140" t="s">
        <v>591</v>
      </c>
      <c r="E78" s="140" t="s">
        <v>49</v>
      </c>
      <c r="F78" s="140" t="s">
        <v>57</v>
      </c>
      <c r="G78" s="140" t="s">
        <v>264</v>
      </c>
      <c r="H78" s="94" t="s">
        <v>165</v>
      </c>
      <c r="I78" s="94" t="s">
        <v>491</v>
      </c>
      <c r="J78" s="94"/>
      <c r="K78" s="94" t="s">
        <v>489</v>
      </c>
      <c r="L78" s="140" t="s">
        <v>170</v>
      </c>
      <c r="M78" s="140">
        <v>6</v>
      </c>
      <c r="N78" s="140">
        <v>0</v>
      </c>
      <c r="O78" s="140">
        <v>0</v>
      </c>
      <c r="P78" s="140">
        <v>3</v>
      </c>
      <c r="Q78" s="140">
        <v>0</v>
      </c>
      <c r="R78" s="140">
        <f t="shared" si="5"/>
        <v>30</v>
      </c>
      <c r="S78" s="140">
        <f t="shared" si="6"/>
        <v>0</v>
      </c>
      <c r="T78" s="140">
        <f t="shared" si="7"/>
        <v>30</v>
      </c>
      <c r="U78" s="140">
        <v>2</v>
      </c>
      <c r="V78" s="94">
        <v>2</v>
      </c>
      <c r="W78" s="140">
        <f t="shared" si="8"/>
        <v>4</v>
      </c>
      <c r="X78" s="140">
        <v>0</v>
      </c>
      <c r="Y78" s="146">
        <f t="shared" si="9"/>
        <v>12</v>
      </c>
      <c r="Z78" s="187"/>
      <c r="AA78"/>
      <c r="AB78"/>
      <c r="AC78"/>
      <c r="AD78"/>
      <c r="AE78"/>
      <c r="AF78"/>
      <c r="AG78"/>
      <c r="AH78"/>
      <c r="AI78"/>
      <c r="AJ78"/>
      <c r="AK78"/>
      <c r="AL78"/>
      <c r="AM78"/>
      <c r="AN78"/>
      <c r="AO78"/>
      <c r="AP78"/>
      <c r="AQ78"/>
      <c r="AR78"/>
      <c r="AS78"/>
      <c r="AT78"/>
      <c r="AU78"/>
      <c r="AV78"/>
      <c r="AW78"/>
      <c r="AX78"/>
      <c r="AY78"/>
      <c r="AZ78"/>
      <c r="BA78"/>
      <c r="BB78"/>
      <c r="BC78"/>
      <c r="BD78"/>
      <c r="BE78"/>
      <c r="BF78"/>
      <c r="BG78"/>
    </row>
    <row r="79" spans="1:59" s="143" customFormat="1" ht="45">
      <c r="A79" s="185" t="s">
        <v>425</v>
      </c>
      <c r="B79" s="140" t="s">
        <v>586</v>
      </c>
      <c r="C79" s="140" t="s">
        <v>426</v>
      </c>
      <c r="D79" s="140" t="s">
        <v>591</v>
      </c>
      <c r="E79" s="140" t="s">
        <v>49</v>
      </c>
      <c r="F79" s="140" t="s">
        <v>58</v>
      </c>
      <c r="G79" s="140" t="s">
        <v>36</v>
      </c>
      <c r="H79" s="94" t="s">
        <v>162</v>
      </c>
      <c r="I79" s="94" t="s">
        <v>493</v>
      </c>
      <c r="J79" s="94"/>
      <c r="K79" s="94" t="s">
        <v>489</v>
      </c>
      <c r="L79" s="140" t="s">
        <v>168</v>
      </c>
      <c r="M79" s="140">
        <v>6</v>
      </c>
      <c r="N79" s="140">
        <v>0</v>
      </c>
      <c r="O79" s="140">
        <v>0</v>
      </c>
      <c r="P79" s="140">
        <v>3</v>
      </c>
      <c r="Q79" s="140">
        <v>0</v>
      </c>
      <c r="R79" s="140">
        <f t="shared" si="5"/>
        <v>30</v>
      </c>
      <c r="S79" s="140">
        <f t="shared" si="6"/>
        <v>0</v>
      </c>
      <c r="T79" s="140">
        <f t="shared" si="7"/>
        <v>30</v>
      </c>
      <c r="U79" s="140">
        <v>1</v>
      </c>
      <c r="V79" s="140">
        <v>4</v>
      </c>
      <c r="W79" s="140">
        <f t="shared" si="8"/>
        <v>4</v>
      </c>
      <c r="X79" s="140">
        <v>0</v>
      </c>
      <c r="Y79" s="146">
        <f t="shared" si="9"/>
        <v>12</v>
      </c>
      <c r="Z79" s="189"/>
      <c r="AA79"/>
      <c r="AB79"/>
      <c r="AC79"/>
      <c r="AD79"/>
      <c r="AE79"/>
      <c r="AF79"/>
      <c r="AG79"/>
      <c r="AH79"/>
      <c r="AI79"/>
      <c r="AJ79"/>
      <c r="AK79"/>
      <c r="AL79"/>
      <c r="AM79"/>
      <c r="AN79"/>
      <c r="AO79"/>
      <c r="AP79"/>
      <c r="AQ79"/>
      <c r="AR79"/>
      <c r="AS79"/>
      <c r="AT79"/>
      <c r="AU79"/>
      <c r="AV79"/>
      <c r="AW79"/>
      <c r="AX79"/>
      <c r="AY79"/>
      <c r="AZ79"/>
      <c r="BA79"/>
      <c r="BB79"/>
      <c r="BC79"/>
      <c r="BD79"/>
      <c r="BE79"/>
      <c r="BF79"/>
      <c r="BG79"/>
    </row>
    <row r="80" spans="1:59" s="143" customFormat="1" ht="60">
      <c r="A80" s="183" t="s">
        <v>750</v>
      </c>
      <c r="B80" s="142" t="s">
        <v>586</v>
      </c>
      <c r="C80" s="218" t="s">
        <v>751</v>
      </c>
      <c r="D80" s="140" t="s">
        <v>591</v>
      </c>
      <c r="E80" s="152" t="s">
        <v>49</v>
      </c>
      <c r="F80" s="140" t="s">
        <v>57</v>
      </c>
      <c r="G80" s="140" t="s">
        <v>263</v>
      </c>
      <c r="H80" s="144" t="s">
        <v>165</v>
      </c>
      <c r="I80" s="144" t="s">
        <v>625</v>
      </c>
      <c r="J80" s="144" t="s">
        <v>517</v>
      </c>
      <c r="K80" s="144" t="s">
        <v>489</v>
      </c>
      <c r="L80" s="140" t="s">
        <v>170</v>
      </c>
      <c r="M80" s="140">
        <v>3</v>
      </c>
      <c r="N80" s="140">
        <v>3</v>
      </c>
      <c r="O80" s="140">
        <v>6</v>
      </c>
      <c r="P80" s="140">
        <v>3</v>
      </c>
      <c r="Q80" s="140">
        <v>0</v>
      </c>
      <c r="R80" s="140">
        <f t="shared" si="5"/>
        <v>39</v>
      </c>
      <c r="S80" s="140">
        <f>Q80*P$7</f>
        <v>0</v>
      </c>
      <c r="T80" s="140">
        <f t="shared" si="7"/>
        <v>39</v>
      </c>
      <c r="U80" s="140">
        <v>1</v>
      </c>
      <c r="V80" s="140">
        <v>3</v>
      </c>
      <c r="W80" s="140">
        <f t="shared" si="8"/>
        <v>3</v>
      </c>
      <c r="X80" s="144">
        <v>0</v>
      </c>
      <c r="Y80" s="146">
        <f t="shared" si="9"/>
        <v>11.7</v>
      </c>
      <c r="Z80" s="202" t="s">
        <v>752</v>
      </c>
      <c r="AA80"/>
      <c r="AB80"/>
      <c r="AC80"/>
      <c r="AD80"/>
      <c r="AE80"/>
      <c r="AF80"/>
      <c r="AG80"/>
      <c r="AH80"/>
      <c r="AI80"/>
      <c r="AJ80"/>
      <c r="AK80"/>
      <c r="AL80"/>
      <c r="AM80"/>
      <c r="AN80"/>
      <c r="AO80"/>
      <c r="AP80"/>
      <c r="AQ80"/>
      <c r="AR80"/>
      <c r="AS80"/>
      <c r="AT80"/>
      <c r="AU80"/>
      <c r="AV80"/>
      <c r="AW80"/>
      <c r="AX80"/>
      <c r="AY80"/>
      <c r="AZ80"/>
      <c r="BA80"/>
      <c r="BB80"/>
      <c r="BC80"/>
      <c r="BD80"/>
      <c r="BE80"/>
      <c r="BF80"/>
      <c r="BG80"/>
    </row>
    <row r="81" spans="1:59" s="143" customFormat="1" ht="30">
      <c r="A81" s="183" t="s">
        <v>307</v>
      </c>
      <c r="B81" s="140" t="s">
        <v>586</v>
      </c>
      <c r="C81" s="140" t="s">
        <v>308</v>
      </c>
      <c r="D81" s="140" t="s">
        <v>591</v>
      </c>
      <c r="E81" s="142" t="s">
        <v>49</v>
      </c>
      <c r="F81" s="142" t="s">
        <v>56</v>
      </c>
      <c r="G81" s="142" t="s">
        <v>34</v>
      </c>
      <c r="H81" s="144" t="s">
        <v>165</v>
      </c>
      <c r="I81" s="144" t="s">
        <v>491</v>
      </c>
      <c r="J81" s="144"/>
      <c r="K81" s="144" t="s">
        <v>489</v>
      </c>
      <c r="L81" s="142" t="s">
        <v>170</v>
      </c>
      <c r="M81" s="140">
        <v>3</v>
      </c>
      <c r="N81" s="140">
        <v>0</v>
      </c>
      <c r="O81" s="140">
        <v>0</v>
      </c>
      <c r="P81" s="140">
        <v>0</v>
      </c>
      <c r="Q81" s="140">
        <v>0</v>
      </c>
      <c r="R81" s="140">
        <f t="shared" si="5"/>
        <v>12</v>
      </c>
      <c r="S81" s="140">
        <f t="shared" ref="S81:S112" si="10">Q81*Q$7</f>
        <v>0</v>
      </c>
      <c r="T81" s="140">
        <f t="shared" si="7"/>
        <v>12</v>
      </c>
      <c r="U81" s="140">
        <v>1</v>
      </c>
      <c r="V81" s="140">
        <v>1</v>
      </c>
      <c r="W81" s="140">
        <f t="shared" si="8"/>
        <v>1</v>
      </c>
      <c r="X81" s="140">
        <v>10</v>
      </c>
      <c r="Y81" s="146">
        <f t="shared" si="9"/>
        <v>11.2</v>
      </c>
      <c r="Z81" s="187"/>
      <c r="AA81"/>
      <c r="AB81"/>
      <c r="AC81"/>
      <c r="AD81"/>
      <c r="AE81"/>
      <c r="AF81"/>
      <c r="AG81"/>
      <c r="AH81"/>
      <c r="AI81"/>
      <c r="AJ81"/>
      <c r="AK81"/>
      <c r="AL81"/>
      <c r="AM81"/>
      <c r="AN81"/>
      <c r="AO81"/>
      <c r="AP81"/>
      <c r="AQ81"/>
      <c r="AR81"/>
      <c r="AS81"/>
      <c r="AT81"/>
      <c r="AU81"/>
      <c r="AV81"/>
      <c r="AW81"/>
      <c r="AX81"/>
      <c r="AY81"/>
      <c r="AZ81"/>
      <c r="BA81"/>
      <c r="BB81"/>
      <c r="BC81"/>
      <c r="BD81"/>
      <c r="BE81"/>
      <c r="BF81"/>
      <c r="BG81"/>
    </row>
    <row r="82" spans="1:59" s="143" customFormat="1" ht="30">
      <c r="A82" s="183" t="s">
        <v>277</v>
      </c>
      <c r="B82" s="140" t="s">
        <v>586</v>
      </c>
      <c r="C82" s="140" t="s">
        <v>278</v>
      </c>
      <c r="D82" s="140" t="s">
        <v>591</v>
      </c>
      <c r="E82" s="142" t="s">
        <v>49</v>
      </c>
      <c r="F82" s="142" t="s">
        <v>56</v>
      </c>
      <c r="G82" s="142" t="s">
        <v>34</v>
      </c>
      <c r="H82" s="144" t="s">
        <v>165</v>
      </c>
      <c r="I82" s="144" t="s">
        <v>490</v>
      </c>
      <c r="J82" s="144" t="s">
        <v>740</v>
      </c>
      <c r="K82" s="144" t="s">
        <v>489</v>
      </c>
      <c r="L82" s="142" t="s">
        <v>168</v>
      </c>
      <c r="M82" s="140">
        <v>6</v>
      </c>
      <c r="N82" s="140">
        <v>6</v>
      </c>
      <c r="O82" s="140">
        <v>3</v>
      </c>
      <c r="P82" s="140">
        <v>3</v>
      </c>
      <c r="Q82" s="140">
        <v>0</v>
      </c>
      <c r="R82" s="140">
        <f t="shared" ref="R82:R113" si="11">(M82*M$7)+(N82*N$7)+(O82*O$7)+(P82*P$7)</f>
        <v>54</v>
      </c>
      <c r="S82" s="140">
        <f t="shared" si="10"/>
        <v>0</v>
      </c>
      <c r="T82" s="140">
        <f t="shared" ref="T82:T113" si="12">R82+S82</f>
        <v>54</v>
      </c>
      <c r="U82" s="140">
        <v>2</v>
      </c>
      <c r="V82" s="140">
        <v>1</v>
      </c>
      <c r="W82" s="140">
        <f t="shared" ref="W82:W113" si="13">U82*V82</f>
        <v>2</v>
      </c>
      <c r="X82" s="140">
        <v>0</v>
      </c>
      <c r="Y82" s="146">
        <f t="shared" ref="Y82:Y113" si="14">((T82*W82)/10)+X82</f>
        <v>10.8</v>
      </c>
      <c r="Z82" s="187"/>
      <c r="AA82"/>
      <c r="AB82"/>
      <c r="AC82"/>
      <c r="AD82"/>
      <c r="AE82"/>
      <c r="AF82"/>
      <c r="AG82"/>
      <c r="AH82"/>
      <c r="AI82"/>
      <c r="AJ82"/>
      <c r="AK82"/>
      <c r="AL82"/>
      <c r="AM82"/>
      <c r="AN82"/>
      <c r="AO82"/>
      <c r="AP82"/>
      <c r="AQ82"/>
      <c r="AR82"/>
      <c r="AS82"/>
      <c r="AT82"/>
      <c r="AU82"/>
      <c r="AV82"/>
      <c r="AW82"/>
      <c r="AX82"/>
      <c r="AY82"/>
      <c r="AZ82"/>
      <c r="BA82"/>
      <c r="BB82"/>
      <c r="BC82"/>
      <c r="BD82"/>
      <c r="BE82"/>
      <c r="BF82"/>
      <c r="BG82"/>
    </row>
    <row r="83" spans="1:59" s="143" customFormat="1" ht="45">
      <c r="A83" s="185" t="s">
        <v>464</v>
      </c>
      <c r="B83" s="140" t="s">
        <v>586</v>
      </c>
      <c r="C83" s="140" t="s">
        <v>450</v>
      </c>
      <c r="D83" s="140" t="s">
        <v>591</v>
      </c>
      <c r="E83" s="140" t="s">
        <v>49</v>
      </c>
      <c r="F83" s="140" t="s">
        <v>57</v>
      </c>
      <c r="G83" s="140" t="s">
        <v>521</v>
      </c>
      <c r="H83" s="94" t="s">
        <v>165</v>
      </c>
      <c r="I83" s="94" t="s">
        <v>493</v>
      </c>
      <c r="J83" s="94"/>
      <c r="K83" s="94" t="s">
        <v>489</v>
      </c>
      <c r="L83" s="140" t="s">
        <v>170</v>
      </c>
      <c r="M83" s="140">
        <v>6</v>
      </c>
      <c r="N83" s="140">
        <v>9</v>
      </c>
      <c r="O83" s="140">
        <v>0</v>
      </c>
      <c r="P83" s="140">
        <v>0</v>
      </c>
      <c r="Q83" s="140">
        <v>0</v>
      </c>
      <c r="R83" s="140">
        <f t="shared" si="11"/>
        <v>51</v>
      </c>
      <c r="S83" s="140">
        <f t="shared" si="10"/>
        <v>0</v>
      </c>
      <c r="T83" s="140">
        <f t="shared" si="12"/>
        <v>51</v>
      </c>
      <c r="U83" s="140">
        <v>2</v>
      </c>
      <c r="V83" s="140">
        <v>1</v>
      </c>
      <c r="W83" s="140">
        <f t="shared" si="13"/>
        <v>2</v>
      </c>
      <c r="X83" s="140">
        <v>0</v>
      </c>
      <c r="Y83" s="146">
        <f t="shared" si="14"/>
        <v>10.199999999999999</v>
      </c>
      <c r="Z83" s="187"/>
      <c r="AA83"/>
      <c r="AB83"/>
      <c r="AC83"/>
      <c r="AD83"/>
      <c r="AE83"/>
      <c r="AF83"/>
      <c r="AG83"/>
      <c r="AH83"/>
      <c r="AI83"/>
      <c r="AJ83"/>
      <c r="AK83"/>
      <c r="AL83"/>
      <c r="AM83"/>
      <c r="AN83"/>
      <c r="AO83"/>
      <c r="AP83"/>
      <c r="AQ83"/>
      <c r="AR83"/>
      <c r="AS83"/>
      <c r="AT83"/>
      <c r="AU83"/>
      <c r="AV83"/>
      <c r="AW83"/>
      <c r="AX83"/>
      <c r="AY83"/>
      <c r="AZ83"/>
      <c r="BA83"/>
      <c r="BB83"/>
      <c r="BC83"/>
      <c r="BD83"/>
      <c r="BE83"/>
      <c r="BF83"/>
      <c r="BG83"/>
    </row>
    <row r="84" spans="1:59" s="143" customFormat="1" ht="30">
      <c r="A84" s="185" t="s">
        <v>449</v>
      </c>
      <c r="B84" s="140" t="s">
        <v>586</v>
      </c>
      <c r="C84" s="140" t="s">
        <v>451</v>
      </c>
      <c r="D84" s="140" t="s">
        <v>591</v>
      </c>
      <c r="E84" s="140" t="s">
        <v>49</v>
      </c>
      <c r="F84" s="140" t="s">
        <v>57</v>
      </c>
      <c r="G84" s="140" t="s">
        <v>263</v>
      </c>
      <c r="H84" s="94" t="s">
        <v>165</v>
      </c>
      <c r="I84" s="94" t="s">
        <v>684</v>
      </c>
      <c r="J84" s="94"/>
      <c r="K84" s="94" t="s">
        <v>489</v>
      </c>
      <c r="L84" s="140" t="s">
        <v>170</v>
      </c>
      <c r="M84" s="140">
        <v>6</v>
      </c>
      <c r="N84" s="140">
        <v>9</v>
      </c>
      <c r="O84" s="140">
        <v>0</v>
      </c>
      <c r="P84" s="140">
        <v>0</v>
      </c>
      <c r="Q84" s="140">
        <v>0</v>
      </c>
      <c r="R84" s="140">
        <f t="shared" si="11"/>
        <v>51</v>
      </c>
      <c r="S84" s="140">
        <f t="shared" si="10"/>
        <v>0</v>
      </c>
      <c r="T84" s="140">
        <f t="shared" si="12"/>
        <v>51</v>
      </c>
      <c r="U84" s="140">
        <v>2</v>
      </c>
      <c r="V84" s="140">
        <v>1</v>
      </c>
      <c r="W84" s="140">
        <f t="shared" si="13"/>
        <v>2</v>
      </c>
      <c r="X84" s="140">
        <v>0</v>
      </c>
      <c r="Y84" s="146">
        <f t="shared" si="14"/>
        <v>10.199999999999999</v>
      </c>
      <c r="Z84" s="187"/>
      <c r="AA84"/>
      <c r="AB84"/>
      <c r="AC84"/>
      <c r="AD84"/>
      <c r="AE84"/>
      <c r="AF84"/>
      <c r="AG84"/>
      <c r="AH84"/>
      <c r="AI84"/>
      <c r="AJ84"/>
      <c r="AK84"/>
      <c r="AL84"/>
      <c r="AM84"/>
      <c r="AN84"/>
      <c r="AO84"/>
      <c r="AP84"/>
      <c r="AQ84"/>
      <c r="AR84"/>
      <c r="AS84"/>
      <c r="AT84"/>
      <c r="AU84"/>
      <c r="AV84"/>
      <c r="AW84"/>
      <c r="AX84"/>
      <c r="AY84"/>
      <c r="AZ84"/>
      <c r="BA84"/>
      <c r="BB84"/>
      <c r="BC84"/>
      <c r="BD84"/>
      <c r="BE84"/>
      <c r="BF84"/>
      <c r="BG84"/>
    </row>
    <row r="85" spans="1:59" s="143" customFormat="1">
      <c r="A85" s="183" t="s">
        <v>286</v>
      </c>
      <c r="B85" s="140" t="s">
        <v>586</v>
      </c>
      <c r="C85" s="140" t="s">
        <v>317</v>
      </c>
      <c r="D85" s="140" t="s">
        <v>591</v>
      </c>
      <c r="E85" s="142" t="s">
        <v>49</v>
      </c>
      <c r="F85" s="142" t="s">
        <v>56</v>
      </c>
      <c r="G85" s="142" t="s">
        <v>34</v>
      </c>
      <c r="H85" s="144" t="s">
        <v>165</v>
      </c>
      <c r="I85" s="144" t="s">
        <v>493</v>
      </c>
      <c r="J85" s="144"/>
      <c r="K85" s="144" t="s">
        <v>489</v>
      </c>
      <c r="L85" s="142" t="s">
        <v>169</v>
      </c>
      <c r="M85" s="140">
        <v>6</v>
      </c>
      <c r="N85" s="140">
        <v>3</v>
      </c>
      <c r="O85" s="140">
        <v>0</v>
      </c>
      <c r="P85" s="140">
        <v>0</v>
      </c>
      <c r="Q85" s="140">
        <v>0</v>
      </c>
      <c r="R85" s="140">
        <f t="shared" si="11"/>
        <v>33</v>
      </c>
      <c r="S85" s="140">
        <f t="shared" si="10"/>
        <v>0</v>
      </c>
      <c r="T85" s="140">
        <f t="shared" si="12"/>
        <v>33</v>
      </c>
      <c r="U85" s="140">
        <v>3</v>
      </c>
      <c r="V85" s="140">
        <v>1</v>
      </c>
      <c r="W85" s="140">
        <f t="shared" si="13"/>
        <v>3</v>
      </c>
      <c r="X85" s="140">
        <v>0</v>
      </c>
      <c r="Y85" s="146">
        <f t="shared" si="14"/>
        <v>9.9</v>
      </c>
      <c r="Z85" s="187"/>
      <c r="AA85"/>
      <c r="AB85"/>
      <c r="AC85"/>
      <c r="AD85"/>
      <c r="AE85"/>
      <c r="AF85"/>
      <c r="AG85"/>
      <c r="AH85"/>
      <c r="AI85"/>
      <c r="AJ85"/>
      <c r="AK85"/>
      <c r="AL85"/>
      <c r="AM85"/>
      <c r="AN85"/>
      <c r="AO85"/>
      <c r="AP85"/>
      <c r="AQ85"/>
      <c r="AR85"/>
      <c r="AS85"/>
      <c r="AT85"/>
      <c r="AU85"/>
      <c r="AV85"/>
      <c r="AW85"/>
      <c r="AX85"/>
      <c r="AY85"/>
      <c r="AZ85"/>
      <c r="BA85"/>
      <c r="BB85"/>
      <c r="BC85"/>
      <c r="BD85"/>
      <c r="BE85"/>
      <c r="BF85"/>
      <c r="BG85"/>
    </row>
    <row r="86" spans="1:59" s="143" customFormat="1" ht="60">
      <c r="A86" s="185" t="s">
        <v>686</v>
      </c>
      <c r="B86" s="140" t="s">
        <v>586</v>
      </c>
      <c r="C86" s="140" t="s">
        <v>687</v>
      </c>
      <c r="D86" s="140" t="s">
        <v>591</v>
      </c>
      <c r="E86" s="140" t="s">
        <v>49</v>
      </c>
      <c r="F86" s="140" t="s">
        <v>57</v>
      </c>
      <c r="G86" s="140" t="s">
        <v>263</v>
      </c>
      <c r="H86" s="94" t="s">
        <v>165</v>
      </c>
      <c r="I86" s="94" t="s">
        <v>625</v>
      </c>
      <c r="J86" s="94"/>
      <c r="K86" s="94" t="s">
        <v>489</v>
      </c>
      <c r="L86" s="140" t="s">
        <v>170</v>
      </c>
      <c r="M86" s="152">
        <v>6</v>
      </c>
      <c r="N86" s="152">
        <v>3</v>
      </c>
      <c r="O86" s="152">
        <v>0</v>
      </c>
      <c r="P86" s="152">
        <v>0</v>
      </c>
      <c r="Q86" s="152">
        <v>0</v>
      </c>
      <c r="R86" s="140">
        <f t="shared" si="11"/>
        <v>33</v>
      </c>
      <c r="S86" s="140">
        <f t="shared" si="10"/>
        <v>0</v>
      </c>
      <c r="T86" s="140">
        <f t="shared" si="12"/>
        <v>33</v>
      </c>
      <c r="U86" s="140">
        <v>1</v>
      </c>
      <c r="V86" s="152">
        <v>3</v>
      </c>
      <c r="W86" s="140">
        <f t="shared" si="13"/>
        <v>3</v>
      </c>
      <c r="X86" s="140">
        <v>0</v>
      </c>
      <c r="Y86" s="146">
        <f t="shared" si="14"/>
        <v>9.9</v>
      </c>
      <c r="Z86" s="188" t="s">
        <v>688</v>
      </c>
      <c r="AA86"/>
      <c r="AB86"/>
      <c r="AC86"/>
      <c r="AD86"/>
      <c r="AE86"/>
      <c r="AF86"/>
      <c r="AG86"/>
      <c r="AH86"/>
      <c r="AI86"/>
      <c r="AJ86"/>
      <c r="AK86"/>
      <c r="AL86"/>
      <c r="AM86"/>
      <c r="AN86"/>
      <c r="AO86"/>
      <c r="AP86"/>
      <c r="AQ86"/>
      <c r="AR86"/>
      <c r="AS86"/>
      <c r="AT86"/>
      <c r="AU86"/>
      <c r="AV86"/>
      <c r="AW86"/>
      <c r="AX86"/>
      <c r="AY86"/>
      <c r="AZ86"/>
      <c r="BA86"/>
      <c r="BB86"/>
      <c r="BC86"/>
      <c r="BD86"/>
      <c r="BE86"/>
      <c r="BF86"/>
      <c r="BG86"/>
    </row>
    <row r="87" spans="1:59" s="143" customFormat="1" ht="30">
      <c r="A87" s="183" t="s">
        <v>355</v>
      </c>
      <c r="B87" s="142" t="s">
        <v>586</v>
      </c>
      <c r="C87" s="140" t="s">
        <v>401</v>
      </c>
      <c r="D87" s="140" t="s">
        <v>591</v>
      </c>
      <c r="E87" s="142" t="s">
        <v>49</v>
      </c>
      <c r="F87" s="142" t="s">
        <v>67</v>
      </c>
      <c r="G87" s="142" t="s">
        <v>252</v>
      </c>
      <c r="H87" s="144" t="s">
        <v>165</v>
      </c>
      <c r="I87" s="144" t="s">
        <v>491</v>
      </c>
      <c r="J87" s="144" t="s">
        <v>722</v>
      </c>
      <c r="K87" s="144" t="s">
        <v>489</v>
      </c>
      <c r="L87" s="142" t="s">
        <v>169</v>
      </c>
      <c r="M87" s="140">
        <v>3</v>
      </c>
      <c r="N87" s="140">
        <v>0</v>
      </c>
      <c r="O87" s="140">
        <v>0</v>
      </c>
      <c r="P87" s="140">
        <v>0</v>
      </c>
      <c r="Q87" s="140">
        <v>0</v>
      </c>
      <c r="R87" s="140">
        <f t="shared" si="11"/>
        <v>12</v>
      </c>
      <c r="S87" s="140">
        <f t="shared" si="10"/>
        <v>0</v>
      </c>
      <c r="T87" s="140">
        <f t="shared" si="12"/>
        <v>12</v>
      </c>
      <c r="U87" s="140">
        <v>2</v>
      </c>
      <c r="V87" s="140">
        <v>4</v>
      </c>
      <c r="W87" s="140">
        <f t="shared" si="13"/>
        <v>8</v>
      </c>
      <c r="X87" s="140">
        <v>0</v>
      </c>
      <c r="Y87" s="146">
        <f t="shared" si="14"/>
        <v>9.6</v>
      </c>
      <c r="Z87" s="187" t="s">
        <v>211</v>
      </c>
      <c r="AA87"/>
      <c r="AB87"/>
      <c r="AC87"/>
      <c r="AD87"/>
      <c r="AE87"/>
      <c r="AF87"/>
      <c r="AG87"/>
      <c r="AH87"/>
      <c r="AI87"/>
      <c r="AJ87"/>
      <c r="AK87"/>
      <c r="AL87"/>
      <c r="AM87"/>
      <c r="AN87"/>
      <c r="AO87"/>
      <c r="AP87"/>
      <c r="AQ87"/>
      <c r="AR87"/>
      <c r="AS87"/>
      <c r="AT87"/>
      <c r="AU87"/>
      <c r="AV87"/>
      <c r="AW87"/>
      <c r="AX87"/>
      <c r="AY87"/>
      <c r="AZ87"/>
      <c r="BA87"/>
      <c r="BB87"/>
      <c r="BC87"/>
      <c r="BD87"/>
      <c r="BE87"/>
      <c r="BF87"/>
      <c r="BG87"/>
    </row>
    <row r="88" spans="1:59" ht="60">
      <c r="A88" s="185" t="s">
        <v>427</v>
      </c>
      <c r="B88" s="140" t="s">
        <v>586</v>
      </c>
      <c r="C88" s="140" t="s">
        <v>428</v>
      </c>
      <c r="D88" s="140" t="s">
        <v>591</v>
      </c>
      <c r="E88" s="140" t="s">
        <v>49</v>
      </c>
      <c r="F88" s="140" t="s">
        <v>58</v>
      </c>
      <c r="G88" s="140" t="s">
        <v>36</v>
      </c>
      <c r="H88" s="94" t="s">
        <v>162</v>
      </c>
      <c r="I88" s="94" t="s">
        <v>684</v>
      </c>
      <c r="J88" s="94"/>
      <c r="K88" s="94" t="s">
        <v>489</v>
      </c>
      <c r="L88" s="140" t="s">
        <v>171</v>
      </c>
      <c r="M88" s="140">
        <v>3</v>
      </c>
      <c r="N88" s="140">
        <v>0</v>
      </c>
      <c r="O88" s="140">
        <v>0</v>
      </c>
      <c r="P88" s="140">
        <v>3</v>
      </c>
      <c r="Q88" s="140">
        <v>0</v>
      </c>
      <c r="R88" s="140">
        <f t="shared" si="11"/>
        <v>18</v>
      </c>
      <c r="S88" s="140">
        <f t="shared" si="10"/>
        <v>0</v>
      </c>
      <c r="T88" s="140">
        <f t="shared" si="12"/>
        <v>18</v>
      </c>
      <c r="U88" s="140">
        <v>1</v>
      </c>
      <c r="V88" s="140">
        <v>5</v>
      </c>
      <c r="W88" s="140">
        <f t="shared" si="13"/>
        <v>5</v>
      </c>
      <c r="X88" s="140">
        <v>0</v>
      </c>
      <c r="Y88" s="146">
        <f t="shared" si="14"/>
        <v>9</v>
      </c>
      <c r="Z88" s="192" t="s">
        <v>659</v>
      </c>
    </row>
    <row r="89" spans="1:59" s="143" customFormat="1" ht="30">
      <c r="A89" s="185" t="s">
        <v>439</v>
      </c>
      <c r="B89" s="140" t="s">
        <v>586</v>
      </c>
      <c r="C89" s="140" t="s">
        <v>440</v>
      </c>
      <c r="D89" s="140" t="s">
        <v>591</v>
      </c>
      <c r="E89" s="140" t="s">
        <v>49</v>
      </c>
      <c r="F89" s="140" t="s">
        <v>56</v>
      </c>
      <c r="G89" s="140" t="s">
        <v>34</v>
      </c>
      <c r="H89" s="94" t="s">
        <v>165</v>
      </c>
      <c r="I89" s="94" t="s">
        <v>491</v>
      </c>
      <c r="J89" s="94"/>
      <c r="K89" s="94" t="s">
        <v>489</v>
      </c>
      <c r="L89" s="140" t="s">
        <v>170</v>
      </c>
      <c r="M89" s="140">
        <v>9</v>
      </c>
      <c r="N89" s="140">
        <v>0</v>
      </c>
      <c r="O89" s="140">
        <v>0</v>
      </c>
      <c r="P89" s="140">
        <v>3</v>
      </c>
      <c r="Q89" s="140">
        <v>0</v>
      </c>
      <c r="R89" s="140">
        <f t="shared" si="11"/>
        <v>42</v>
      </c>
      <c r="S89" s="140">
        <f t="shared" si="10"/>
        <v>0</v>
      </c>
      <c r="T89" s="140">
        <f t="shared" si="12"/>
        <v>42</v>
      </c>
      <c r="U89" s="140">
        <v>2</v>
      </c>
      <c r="V89" s="140">
        <v>1</v>
      </c>
      <c r="W89" s="140">
        <f t="shared" si="13"/>
        <v>2</v>
      </c>
      <c r="X89" s="140">
        <v>0</v>
      </c>
      <c r="Y89" s="146">
        <f t="shared" si="14"/>
        <v>8.4</v>
      </c>
      <c r="Z89" s="188"/>
      <c r="AA89"/>
      <c r="AB89"/>
      <c r="AC89"/>
      <c r="AD89"/>
      <c r="AE89"/>
      <c r="AF89"/>
      <c r="AG89"/>
      <c r="AH89"/>
      <c r="AI89"/>
      <c r="AJ89"/>
      <c r="AK89"/>
      <c r="AL89"/>
      <c r="AM89"/>
      <c r="AN89"/>
      <c r="AO89"/>
      <c r="AP89"/>
      <c r="AQ89"/>
      <c r="AR89"/>
      <c r="AS89"/>
      <c r="AT89"/>
      <c r="AU89"/>
      <c r="AV89"/>
      <c r="AW89"/>
      <c r="AX89"/>
      <c r="AY89"/>
      <c r="AZ89"/>
      <c r="BA89"/>
      <c r="BB89"/>
      <c r="BC89"/>
      <c r="BD89"/>
      <c r="BE89"/>
      <c r="BF89"/>
      <c r="BG89"/>
    </row>
    <row r="90" spans="1:59" s="143" customFormat="1" ht="30">
      <c r="A90" s="185" t="s">
        <v>500</v>
      </c>
      <c r="B90" s="140" t="s">
        <v>586</v>
      </c>
      <c r="C90" s="140" t="s">
        <v>501</v>
      </c>
      <c r="D90" s="140" t="s">
        <v>591</v>
      </c>
      <c r="E90" s="140" t="s">
        <v>49</v>
      </c>
      <c r="F90" s="140" t="s">
        <v>57</v>
      </c>
      <c r="G90" s="140" t="s">
        <v>261</v>
      </c>
      <c r="H90" s="94" t="s">
        <v>165</v>
      </c>
      <c r="I90" s="94" t="s">
        <v>491</v>
      </c>
      <c r="J90" s="94"/>
      <c r="K90" s="94" t="s">
        <v>489</v>
      </c>
      <c r="L90" s="140" t="s">
        <v>170</v>
      </c>
      <c r="M90" s="94">
        <v>0</v>
      </c>
      <c r="N90" s="94">
        <v>3</v>
      </c>
      <c r="O90" s="94">
        <v>3</v>
      </c>
      <c r="P90" s="94">
        <v>3</v>
      </c>
      <c r="Q90" s="94">
        <v>0</v>
      </c>
      <c r="R90" s="140">
        <f t="shared" si="11"/>
        <v>21</v>
      </c>
      <c r="S90" s="140">
        <f t="shared" si="10"/>
        <v>0</v>
      </c>
      <c r="T90" s="140">
        <f t="shared" si="12"/>
        <v>21</v>
      </c>
      <c r="U90" s="151">
        <v>1</v>
      </c>
      <c r="V90" s="151">
        <v>4</v>
      </c>
      <c r="W90" s="140">
        <f t="shared" si="13"/>
        <v>4</v>
      </c>
      <c r="X90" s="140">
        <v>0</v>
      </c>
      <c r="Y90" s="146">
        <f t="shared" si="14"/>
        <v>8.4</v>
      </c>
      <c r="Z90" s="187"/>
      <c r="AA90"/>
      <c r="AB90"/>
      <c r="AC90"/>
      <c r="AD90"/>
      <c r="AE90"/>
      <c r="AF90"/>
      <c r="AG90"/>
      <c r="AH90"/>
      <c r="AI90"/>
      <c r="AJ90"/>
      <c r="AK90"/>
      <c r="AL90"/>
      <c r="AM90"/>
      <c r="AN90"/>
      <c r="AO90"/>
      <c r="AP90"/>
      <c r="AQ90"/>
      <c r="AR90"/>
      <c r="AS90"/>
      <c r="AT90"/>
      <c r="AU90"/>
      <c r="AV90"/>
      <c r="AW90"/>
      <c r="AX90"/>
      <c r="AY90"/>
      <c r="AZ90"/>
      <c r="BA90"/>
      <c r="BB90"/>
      <c r="BC90"/>
      <c r="BD90"/>
      <c r="BE90"/>
      <c r="BF90"/>
      <c r="BG90"/>
    </row>
    <row r="91" spans="1:59" ht="30">
      <c r="A91" s="185" t="s">
        <v>204</v>
      </c>
      <c r="B91" s="142" t="s">
        <v>586</v>
      </c>
      <c r="C91" s="140" t="s">
        <v>205</v>
      </c>
      <c r="D91" s="140" t="s">
        <v>591</v>
      </c>
      <c r="E91" s="140" t="s">
        <v>49</v>
      </c>
      <c r="F91" s="140" t="s">
        <v>67</v>
      </c>
      <c r="G91" s="140" t="s">
        <v>252</v>
      </c>
      <c r="H91" s="94" t="s">
        <v>165</v>
      </c>
      <c r="I91" s="94" t="s">
        <v>490</v>
      </c>
      <c r="J91" s="94"/>
      <c r="K91" s="94" t="s">
        <v>489</v>
      </c>
      <c r="L91" s="140" t="s">
        <v>170</v>
      </c>
      <c r="M91" s="140">
        <v>3</v>
      </c>
      <c r="N91" s="140">
        <v>3</v>
      </c>
      <c r="O91" s="140">
        <v>3</v>
      </c>
      <c r="P91" s="140">
        <v>0</v>
      </c>
      <c r="Q91" s="140">
        <v>0</v>
      </c>
      <c r="R91" s="140">
        <f t="shared" si="11"/>
        <v>27</v>
      </c>
      <c r="S91" s="140">
        <f t="shared" si="10"/>
        <v>0</v>
      </c>
      <c r="T91" s="140">
        <f t="shared" si="12"/>
        <v>27</v>
      </c>
      <c r="U91" s="140">
        <v>3</v>
      </c>
      <c r="V91" s="140">
        <v>1</v>
      </c>
      <c r="W91" s="140">
        <f t="shared" si="13"/>
        <v>3</v>
      </c>
      <c r="X91" s="140">
        <v>0</v>
      </c>
      <c r="Y91" s="146">
        <f t="shared" si="14"/>
        <v>8.1</v>
      </c>
      <c r="Z91" s="188" t="s">
        <v>216</v>
      </c>
    </row>
    <row r="92" spans="1:59" s="143" customFormat="1" ht="30">
      <c r="A92" s="183" t="s">
        <v>290</v>
      </c>
      <c r="B92" s="140" t="s">
        <v>587</v>
      </c>
      <c r="C92" s="140" t="s">
        <v>291</v>
      </c>
      <c r="D92" s="140" t="s">
        <v>591</v>
      </c>
      <c r="E92" s="142" t="s">
        <v>49</v>
      </c>
      <c r="F92" s="142" t="s">
        <v>56</v>
      </c>
      <c r="G92" s="142" t="s">
        <v>34</v>
      </c>
      <c r="H92" s="144" t="s">
        <v>162</v>
      </c>
      <c r="I92" s="144" t="s">
        <v>491</v>
      </c>
      <c r="J92" s="144"/>
      <c r="K92" s="144" t="s">
        <v>489</v>
      </c>
      <c r="L92" s="142" t="s">
        <v>170</v>
      </c>
      <c r="M92" s="140">
        <v>9</v>
      </c>
      <c r="N92" s="140">
        <v>0</v>
      </c>
      <c r="O92" s="140">
        <v>0</v>
      </c>
      <c r="P92" s="140">
        <v>0</v>
      </c>
      <c r="Q92" s="140">
        <v>0</v>
      </c>
      <c r="R92" s="140">
        <f t="shared" si="11"/>
        <v>36</v>
      </c>
      <c r="S92" s="140">
        <f t="shared" si="10"/>
        <v>0</v>
      </c>
      <c r="T92" s="140">
        <f t="shared" si="12"/>
        <v>36</v>
      </c>
      <c r="U92" s="140">
        <v>2</v>
      </c>
      <c r="V92" s="140">
        <v>1</v>
      </c>
      <c r="W92" s="140">
        <f t="shared" si="13"/>
        <v>2</v>
      </c>
      <c r="X92" s="140">
        <v>0</v>
      </c>
      <c r="Y92" s="146">
        <f t="shared" si="14"/>
        <v>7.2</v>
      </c>
      <c r="Z92" s="187"/>
      <c r="AA92"/>
      <c r="AB92"/>
      <c r="AC92"/>
      <c r="AD92"/>
      <c r="AE92"/>
      <c r="AF92"/>
      <c r="AG92"/>
      <c r="AH92"/>
      <c r="AI92"/>
      <c r="AJ92"/>
      <c r="AK92"/>
      <c r="AL92"/>
      <c r="AM92"/>
      <c r="AN92"/>
      <c r="AO92"/>
      <c r="AP92"/>
      <c r="AQ92"/>
      <c r="AR92"/>
      <c r="AS92"/>
      <c r="AT92"/>
      <c r="AU92"/>
      <c r="AV92"/>
      <c r="AW92"/>
      <c r="AX92"/>
      <c r="AY92"/>
      <c r="AZ92"/>
      <c r="BA92"/>
      <c r="BB92"/>
      <c r="BC92"/>
      <c r="BD92"/>
      <c r="BE92"/>
      <c r="BF92"/>
      <c r="BG92"/>
    </row>
    <row r="93" spans="1:59" s="143" customFormat="1">
      <c r="A93" s="185" t="s">
        <v>541</v>
      </c>
      <c r="B93" s="140" t="s">
        <v>586</v>
      </c>
      <c r="C93" s="140" t="s">
        <v>472</v>
      </c>
      <c r="D93" s="140" t="s">
        <v>592</v>
      </c>
      <c r="E93" s="142" t="s">
        <v>47</v>
      </c>
      <c r="F93" s="140" t="s">
        <v>97</v>
      </c>
      <c r="G93" s="140" t="s">
        <v>633</v>
      </c>
      <c r="H93" s="144" t="s">
        <v>534</v>
      </c>
      <c r="I93" s="94" t="s">
        <v>493</v>
      </c>
      <c r="J93" s="94"/>
      <c r="K93" s="94" t="s">
        <v>489</v>
      </c>
      <c r="L93" s="140" t="s">
        <v>499</v>
      </c>
      <c r="M93" s="142">
        <v>0</v>
      </c>
      <c r="N93" s="142">
        <v>0</v>
      </c>
      <c r="O93" s="142">
        <v>0</v>
      </c>
      <c r="P93" s="142">
        <v>0</v>
      </c>
      <c r="Q93" s="142">
        <v>9</v>
      </c>
      <c r="R93" s="140">
        <f t="shared" si="11"/>
        <v>0</v>
      </c>
      <c r="S93" s="140">
        <f t="shared" si="10"/>
        <v>72</v>
      </c>
      <c r="T93" s="140">
        <f t="shared" si="12"/>
        <v>72</v>
      </c>
      <c r="U93" s="142">
        <v>1</v>
      </c>
      <c r="V93" s="142">
        <v>1</v>
      </c>
      <c r="W93" s="140">
        <f t="shared" si="13"/>
        <v>1</v>
      </c>
      <c r="X93" s="140">
        <v>0</v>
      </c>
      <c r="Y93" s="146">
        <f t="shared" si="14"/>
        <v>7.2</v>
      </c>
      <c r="Z93" s="184" t="s">
        <v>578</v>
      </c>
      <c r="AA93"/>
      <c r="AB93"/>
      <c r="AC93"/>
      <c r="AD93"/>
      <c r="AE93"/>
      <c r="AF93"/>
      <c r="AG93"/>
      <c r="AH93"/>
      <c r="AI93"/>
      <c r="AJ93"/>
      <c r="AK93"/>
      <c r="AL93"/>
      <c r="AM93"/>
      <c r="AN93"/>
      <c r="AO93"/>
      <c r="AP93"/>
      <c r="AQ93"/>
      <c r="AR93"/>
      <c r="AS93"/>
      <c r="AT93"/>
      <c r="AU93"/>
      <c r="AV93"/>
      <c r="AW93"/>
      <c r="AX93"/>
      <c r="AY93"/>
      <c r="AZ93"/>
      <c r="BA93"/>
      <c r="BB93"/>
      <c r="BC93"/>
      <c r="BD93"/>
      <c r="BE93"/>
      <c r="BF93"/>
      <c r="BG93"/>
    </row>
    <row r="94" spans="1:59" s="143" customFormat="1" ht="30">
      <c r="A94" s="185" t="s">
        <v>545</v>
      </c>
      <c r="B94" s="140" t="s">
        <v>586</v>
      </c>
      <c r="C94" s="140" t="s">
        <v>476</v>
      </c>
      <c r="D94" s="140" t="s">
        <v>592</v>
      </c>
      <c r="E94" s="142" t="s">
        <v>47</v>
      </c>
      <c r="F94" s="140" t="s">
        <v>581</v>
      </c>
      <c r="G94" s="140" t="s">
        <v>552</v>
      </c>
      <c r="H94" s="144" t="s">
        <v>534</v>
      </c>
      <c r="I94" s="94" t="s">
        <v>493</v>
      </c>
      <c r="J94" s="94"/>
      <c r="K94" s="94" t="s">
        <v>489</v>
      </c>
      <c r="L94" s="140" t="s">
        <v>499</v>
      </c>
      <c r="M94" s="142">
        <v>0</v>
      </c>
      <c r="N94" s="142">
        <v>0</v>
      </c>
      <c r="O94" s="142">
        <v>0</v>
      </c>
      <c r="P94" s="142">
        <v>0</v>
      </c>
      <c r="Q94" s="142">
        <v>9</v>
      </c>
      <c r="R94" s="140">
        <f t="shared" si="11"/>
        <v>0</v>
      </c>
      <c r="S94" s="140">
        <f t="shared" si="10"/>
        <v>72</v>
      </c>
      <c r="T94" s="140">
        <f t="shared" si="12"/>
        <v>72</v>
      </c>
      <c r="U94" s="142">
        <v>1</v>
      </c>
      <c r="V94" s="142">
        <v>1</v>
      </c>
      <c r="W94" s="140">
        <f t="shared" si="13"/>
        <v>1</v>
      </c>
      <c r="X94" s="140">
        <v>0</v>
      </c>
      <c r="Y94" s="146">
        <f t="shared" si="14"/>
        <v>7.2</v>
      </c>
      <c r="Z94" s="184" t="s">
        <v>578</v>
      </c>
      <c r="AA94"/>
      <c r="AB94"/>
      <c r="AC94"/>
      <c r="AD94"/>
      <c r="AE94"/>
      <c r="AF94"/>
      <c r="AG94"/>
      <c r="AH94"/>
      <c r="AI94"/>
      <c r="AJ94"/>
      <c r="AK94"/>
      <c r="AL94"/>
      <c r="AM94"/>
      <c r="AN94"/>
      <c r="AO94"/>
      <c r="AP94"/>
      <c r="AQ94"/>
      <c r="AR94"/>
      <c r="AS94"/>
      <c r="AT94"/>
      <c r="AU94"/>
      <c r="AV94"/>
      <c r="AW94"/>
      <c r="AX94"/>
      <c r="AY94"/>
      <c r="AZ94"/>
      <c r="BA94"/>
      <c r="BB94"/>
      <c r="BC94"/>
      <c r="BD94"/>
      <c r="BE94"/>
      <c r="BF94"/>
      <c r="BG94"/>
    </row>
    <row r="95" spans="1:59" s="143" customFormat="1" ht="30">
      <c r="A95" s="185" t="s">
        <v>515</v>
      </c>
      <c r="B95" s="140" t="s">
        <v>585</v>
      </c>
      <c r="C95" s="140" t="s">
        <v>516</v>
      </c>
      <c r="D95" s="140" t="s">
        <v>591</v>
      </c>
      <c r="E95" s="140" t="s">
        <v>49</v>
      </c>
      <c r="F95" s="140" t="s">
        <v>57</v>
      </c>
      <c r="G95" s="140" t="s">
        <v>264</v>
      </c>
      <c r="H95" s="94" t="s">
        <v>165</v>
      </c>
      <c r="I95" s="94" t="s">
        <v>492</v>
      </c>
      <c r="J95" s="94"/>
      <c r="K95" s="94" t="s">
        <v>489</v>
      </c>
      <c r="L95" s="140" t="s">
        <v>168</v>
      </c>
      <c r="M95" s="94">
        <v>6</v>
      </c>
      <c r="N95" s="151">
        <v>0</v>
      </c>
      <c r="O95" s="151">
        <v>0</v>
      </c>
      <c r="P95" s="151">
        <v>0</v>
      </c>
      <c r="Q95" s="151">
        <v>0</v>
      </c>
      <c r="R95" s="140">
        <f t="shared" si="11"/>
        <v>24</v>
      </c>
      <c r="S95" s="140">
        <f t="shared" si="10"/>
        <v>0</v>
      </c>
      <c r="T95" s="140">
        <f t="shared" si="12"/>
        <v>24</v>
      </c>
      <c r="U95" s="151">
        <v>3</v>
      </c>
      <c r="V95" s="151">
        <v>1</v>
      </c>
      <c r="W95" s="140">
        <f t="shared" si="13"/>
        <v>3</v>
      </c>
      <c r="X95" s="140">
        <v>0</v>
      </c>
      <c r="Y95" s="146">
        <f t="shared" si="14"/>
        <v>7.2</v>
      </c>
      <c r="Z95" s="187"/>
      <c r="AA95"/>
      <c r="AB95"/>
      <c r="AC95"/>
      <c r="AD95"/>
      <c r="AE95"/>
      <c r="AF95"/>
      <c r="AG95"/>
      <c r="AH95"/>
      <c r="AI95"/>
      <c r="AJ95"/>
      <c r="AK95"/>
      <c r="AL95"/>
      <c r="AM95"/>
      <c r="AN95"/>
      <c r="AO95"/>
      <c r="AP95"/>
      <c r="AQ95"/>
      <c r="AR95"/>
      <c r="AS95"/>
      <c r="AT95"/>
      <c r="AU95"/>
      <c r="AV95"/>
      <c r="AW95"/>
      <c r="AX95"/>
      <c r="AY95"/>
      <c r="AZ95"/>
      <c r="BA95"/>
      <c r="BB95"/>
      <c r="BC95"/>
      <c r="BD95"/>
      <c r="BE95"/>
      <c r="BF95"/>
      <c r="BG95"/>
    </row>
    <row r="96" spans="1:59" s="143" customFormat="1" ht="30">
      <c r="A96" s="185" t="s">
        <v>387</v>
      </c>
      <c r="B96" s="140" t="s">
        <v>587</v>
      </c>
      <c r="C96" s="140" t="s">
        <v>186</v>
      </c>
      <c r="D96" s="140" t="s">
        <v>591</v>
      </c>
      <c r="E96" s="140" t="s">
        <v>66</v>
      </c>
      <c r="F96" s="140" t="s">
        <v>63</v>
      </c>
      <c r="G96" s="140" t="s">
        <v>41</v>
      </c>
      <c r="H96" s="94" t="s">
        <v>163</v>
      </c>
      <c r="I96" s="94" t="s">
        <v>491</v>
      </c>
      <c r="J96" s="94"/>
      <c r="K96" s="94" t="s">
        <v>489</v>
      </c>
      <c r="L96" s="140" t="s">
        <v>499</v>
      </c>
      <c r="M96" s="140">
        <v>0</v>
      </c>
      <c r="N96" s="140">
        <v>0</v>
      </c>
      <c r="O96" s="140">
        <v>0</v>
      </c>
      <c r="P96" s="140">
        <v>0</v>
      </c>
      <c r="Q96" s="140">
        <v>9</v>
      </c>
      <c r="R96" s="140">
        <f t="shared" si="11"/>
        <v>0</v>
      </c>
      <c r="S96" s="140">
        <f t="shared" si="10"/>
        <v>72</v>
      </c>
      <c r="T96" s="140">
        <f t="shared" si="12"/>
        <v>72</v>
      </c>
      <c r="U96" s="140">
        <v>1</v>
      </c>
      <c r="V96" s="140">
        <v>1</v>
      </c>
      <c r="W96" s="140">
        <f t="shared" si="13"/>
        <v>1</v>
      </c>
      <c r="X96" s="140">
        <v>0</v>
      </c>
      <c r="Y96" s="146">
        <f t="shared" si="14"/>
        <v>7.2</v>
      </c>
      <c r="Z96" s="193" t="s">
        <v>188</v>
      </c>
      <c r="AA96"/>
      <c r="AB96"/>
      <c r="AC96"/>
      <c r="AD96"/>
      <c r="AE96"/>
      <c r="AF96"/>
      <c r="AG96"/>
      <c r="AH96"/>
      <c r="AI96"/>
      <c r="AJ96"/>
      <c r="AK96"/>
      <c r="AL96"/>
      <c r="AM96"/>
      <c r="AN96"/>
      <c r="AO96"/>
      <c r="AP96"/>
      <c r="AQ96"/>
      <c r="AR96"/>
      <c r="AS96"/>
      <c r="AT96"/>
      <c r="AU96"/>
      <c r="AV96"/>
      <c r="AW96"/>
      <c r="AX96"/>
      <c r="AY96"/>
      <c r="AZ96"/>
      <c r="BA96"/>
      <c r="BB96"/>
      <c r="BC96"/>
      <c r="BD96"/>
      <c r="BE96"/>
      <c r="BF96"/>
      <c r="BG96"/>
    </row>
    <row r="97" spans="1:251" s="143" customFormat="1">
      <c r="A97" s="185" t="s">
        <v>395</v>
      </c>
      <c r="B97" s="140" t="s">
        <v>586</v>
      </c>
      <c r="C97" s="140" t="s">
        <v>396</v>
      </c>
      <c r="D97" s="140" t="s">
        <v>591</v>
      </c>
      <c r="E97" s="140" t="s">
        <v>49</v>
      </c>
      <c r="F97" s="140" t="s">
        <v>60</v>
      </c>
      <c r="G97" s="140" t="s">
        <v>238</v>
      </c>
      <c r="H97" s="94" t="s">
        <v>165</v>
      </c>
      <c r="I97" s="94" t="s">
        <v>492</v>
      </c>
      <c r="J97" s="94"/>
      <c r="K97" s="94" t="s">
        <v>489</v>
      </c>
      <c r="L97" s="140" t="s">
        <v>169</v>
      </c>
      <c r="M97" s="140">
        <v>6</v>
      </c>
      <c r="N97" s="140">
        <v>3</v>
      </c>
      <c r="O97" s="140">
        <v>0</v>
      </c>
      <c r="P97" s="140">
        <v>0</v>
      </c>
      <c r="Q97" s="140">
        <v>0</v>
      </c>
      <c r="R97" s="140">
        <f t="shared" si="11"/>
        <v>33</v>
      </c>
      <c r="S97" s="140">
        <f t="shared" si="10"/>
        <v>0</v>
      </c>
      <c r="T97" s="140">
        <f t="shared" si="12"/>
        <v>33</v>
      </c>
      <c r="U97" s="140">
        <v>2</v>
      </c>
      <c r="V97" s="140">
        <v>1</v>
      </c>
      <c r="W97" s="140">
        <f t="shared" si="13"/>
        <v>2</v>
      </c>
      <c r="X97" s="140">
        <v>0</v>
      </c>
      <c r="Y97" s="146">
        <f t="shared" si="14"/>
        <v>6.6</v>
      </c>
      <c r="Z97" s="188"/>
      <c r="AA97"/>
      <c r="AB97"/>
      <c r="AC97"/>
      <c r="AD97"/>
      <c r="AE97"/>
      <c r="AF97"/>
      <c r="AG97"/>
      <c r="AH97"/>
      <c r="AI97"/>
      <c r="AJ97"/>
      <c r="AK97"/>
      <c r="AL97"/>
      <c r="AM97"/>
      <c r="AN97"/>
      <c r="AO97"/>
      <c r="AP97"/>
      <c r="AQ97"/>
      <c r="AR97"/>
      <c r="AS97"/>
      <c r="AT97"/>
      <c r="AU97"/>
      <c r="AV97"/>
      <c r="AW97"/>
      <c r="AX97"/>
      <c r="AY97"/>
      <c r="AZ97"/>
      <c r="BA97"/>
      <c r="BB97"/>
      <c r="BC97"/>
      <c r="BD97"/>
      <c r="BE97"/>
      <c r="BF97"/>
      <c r="BG97"/>
    </row>
    <row r="98" spans="1:251" ht="30">
      <c r="A98" s="185" t="s">
        <v>429</v>
      </c>
      <c r="B98" s="140" t="s">
        <v>586</v>
      </c>
      <c r="C98" s="140" t="s">
        <v>469</v>
      </c>
      <c r="D98" s="140" t="s">
        <v>591</v>
      </c>
      <c r="E98" s="140" t="s">
        <v>49</v>
      </c>
      <c r="F98" s="140" t="s">
        <v>58</v>
      </c>
      <c r="G98" s="140" t="s">
        <v>36</v>
      </c>
      <c r="H98" s="94" t="s">
        <v>165</v>
      </c>
      <c r="I98" s="94" t="s">
        <v>493</v>
      </c>
      <c r="J98" s="94"/>
      <c r="K98" s="94" t="s">
        <v>489</v>
      </c>
      <c r="L98" s="140" t="s">
        <v>171</v>
      </c>
      <c r="M98" s="140">
        <v>6</v>
      </c>
      <c r="N98" s="140">
        <v>3</v>
      </c>
      <c r="O98" s="140">
        <v>0</v>
      </c>
      <c r="P98" s="140">
        <v>0</v>
      </c>
      <c r="Q98" s="140">
        <v>0</v>
      </c>
      <c r="R98" s="140">
        <f t="shared" si="11"/>
        <v>33</v>
      </c>
      <c r="S98" s="140">
        <f t="shared" si="10"/>
        <v>0</v>
      </c>
      <c r="T98" s="140">
        <f t="shared" si="12"/>
        <v>33</v>
      </c>
      <c r="U98" s="140">
        <v>2</v>
      </c>
      <c r="V98" s="140">
        <v>1</v>
      </c>
      <c r="W98" s="140">
        <f t="shared" si="13"/>
        <v>2</v>
      </c>
      <c r="X98" s="140">
        <v>0</v>
      </c>
      <c r="Y98" s="146">
        <f t="shared" si="14"/>
        <v>6.6</v>
      </c>
      <c r="Z98" s="189"/>
      <c r="BH98" s="143"/>
      <c r="BI98" s="143"/>
      <c r="BJ98" s="143"/>
      <c r="BK98" s="143"/>
      <c r="BL98" s="143"/>
      <c r="BM98" s="143"/>
      <c r="BN98" s="143"/>
      <c r="BO98" s="143"/>
      <c r="BP98" s="143"/>
      <c r="BQ98" s="143"/>
      <c r="BR98" s="143"/>
      <c r="BS98" s="143"/>
      <c r="BT98" s="143"/>
      <c r="BU98" s="143"/>
      <c r="BV98" s="143"/>
      <c r="BW98" s="143"/>
      <c r="BX98" s="143"/>
      <c r="BY98" s="143"/>
      <c r="BZ98" s="143"/>
      <c r="CA98" s="143"/>
      <c r="CB98" s="143"/>
      <c r="CC98" s="143"/>
      <c r="CD98" s="143"/>
      <c r="CE98" s="143"/>
      <c r="CF98" s="143"/>
      <c r="CG98" s="143"/>
      <c r="CH98" s="143"/>
      <c r="CI98" s="143"/>
      <c r="CJ98" s="143"/>
      <c r="CK98" s="143"/>
      <c r="CL98" s="143"/>
      <c r="CM98" s="143"/>
      <c r="CN98" s="143"/>
      <c r="CO98" s="143"/>
      <c r="CP98" s="143"/>
      <c r="CQ98" s="143"/>
      <c r="CR98" s="143"/>
      <c r="CS98" s="143"/>
      <c r="CT98" s="143"/>
      <c r="CU98" s="143"/>
      <c r="CV98" s="143"/>
      <c r="CW98" s="143"/>
      <c r="CX98" s="143"/>
      <c r="CY98" s="143"/>
      <c r="CZ98" s="143"/>
      <c r="DA98" s="143"/>
      <c r="DB98" s="143"/>
      <c r="DC98" s="143"/>
      <c r="DD98" s="143"/>
      <c r="DE98" s="143"/>
      <c r="DF98" s="143"/>
      <c r="DG98" s="143"/>
      <c r="DH98" s="143"/>
      <c r="DI98" s="143"/>
      <c r="DJ98" s="143"/>
      <c r="DK98" s="143"/>
      <c r="DL98" s="143"/>
      <c r="DM98" s="143"/>
      <c r="DN98" s="143"/>
      <c r="DO98" s="143"/>
      <c r="DP98" s="143"/>
      <c r="DQ98" s="143"/>
      <c r="DR98" s="143"/>
      <c r="DS98" s="143"/>
      <c r="DT98" s="143"/>
      <c r="DU98" s="143"/>
      <c r="DV98" s="143"/>
      <c r="DW98" s="143"/>
      <c r="DX98" s="143"/>
      <c r="DY98" s="143"/>
      <c r="DZ98" s="143"/>
      <c r="EA98" s="143"/>
      <c r="EB98" s="143"/>
      <c r="EC98" s="143"/>
      <c r="ED98" s="143"/>
      <c r="EE98" s="143"/>
      <c r="EF98" s="143"/>
      <c r="EG98" s="143"/>
      <c r="EH98" s="143"/>
      <c r="EI98" s="143"/>
      <c r="EJ98" s="143"/>
      <c r="EK98" s="143"/>
      <c r="EL98" s="143"/>
      <c r="EM98" s="143"/>
      <c r="EN98" s="143"/>
      <c r="EO98" s="143"/>
      <c r="EP98" s="143"/>
      <c r="EQ98" s="143"/>
      <c r="ER98" s="143"/>
      <c r="ES98" s="143"/>
      <c r="ET98" s="143"/>
      <c r="EU98" s="143"/>
      <c r="EV98" s="143"/>
      <c r="EW98" s="143"/>
      <c r="EX98" s="143"/>
      <c r="EY98" s="143"/>
      <c r="EZ98" s="143"/>
      <c r="FA98" s="143"/>
      <c r="FB98" s="143"/>
      <c r="FC98" s="143"/>
      <c r="FD98" s="143"/>
      <c r="FE98" s="143"/>
      <c r="FF98" s="143"/>
      <c r="FG98" s="143"/>
      <c r="FH98" s="143"/>
      <c r="FI98" s="143"/>
      <c r="FJ98" s="143"/>
      <c r="FK98" s="143"/>
      <c r="FL98" s="143"/>
      <c r="FM98" s="143"/>
      <c r="FN98" s="143"/>
      <c r="FO98" s="143"/>
      <c r="FP98" s="143"/>
      <c r="FQ98" s="143"/>
      <c r="FR98" s="143"/>
      <c r="FS98" s="143"/>
      <c r="FT98" s="143"/>
      <c r="FU98" s="143"/>
      <c r="FV98" s="143"/>
      <c r="FW98" s="143"/>
      <c r="FX98" s="143"/>
      <c r="FY98" s="143"/>
      <c r="FZ98" s="143"/>
      <c r="GA98" s="143"/>
      <c r="GB98" s="143"/>
      <c r="GC98" s="143"/>
      <c r="GD98" s="143"/>
      <c r="GE98" s="143"/>
      <c r="GF98" s="143"/>
      <c r="GG98" s="143"/>
      <c r="GH98" s="143"/>
      <c r="GI98" s="143"/>
      <c r="GJ98" s="143"/>
      <c r="GK98" s="143"/>
      <c r="GL98" s="143"/>
      <c r="GM98" s="143"/>
      <c r="GN98" s="143"/>
      <c r="GO98" s="143"/>
      <c r="GP98" s="143"/>
      <c r="GQ98" s="143"/>
      <c r="GR98" s="143"/>
      <c r="GS98" s="143"/>
      <c r="GT98" s="143"/>
      <c r="GU98" s="143"/>
      <c r="GV98" s="143"/>
      <c r="GW98" s="143"/>
      <c r="GX98" s="143"/>
      <c r="GY98" s="143"/>
      <c r="GZ98" s="143"/>
      <c r="HA98" s="143"/>
      <c r="HB98" s="143"/>
      <c r="HC98" s="143"/>
      <c r="HD98" s="143"/>
      <c r="HE98" s="143"/>
      <c r="HF98" s="143"/>
      <c r="HG98" s="143"/>
      <c r="HH98" s="143"/>
      <c r="HI98" s="143"/>
      <c r="HJ98" s="143"/>
      <c r="HK98" s="143"/>
      <c r="HL98" s="143"/>
      <c r="HM98" s="143"/>
      <c r="HN98" s="143"/>
      <c r="HO98" s="143"/>
      <c r="HP98" s="143"/>
      <c r="HQ98" s="143"/>
      <c r="HR98" s="143"/>
      <c r="HS98" s="143"/>
      <c r="HT98" s="143"/>
      <c r="HU98" s="143"/>
      <c r="HV98" s="143"/>
      <c r="HW98" s="143"/>
      <c r="HX98" s="143"/>
      <c r="HY98" s="143"/>
      <c r="HZ98" s="143"/>
      <c r="IA98" s="143"/>
      <c r="IB98" s="143"/>
      <c r="IC98" s="143"/>
      <c r="ID98" s="143"/>
      <c r="IE98" s="143"/>
      <c r="IF98" s="143"/>
      <c r="IG98" s="143"/>
      <c r="IH98" s="143"/>
      <c r="II98" s="143"/>
      <c r="IJ98" s="143"/>
      <c r="IK98" s="143"/>
      <c r="IL98" s="143"/>
      <c r="IM98" s="143"/>
      <c r="IN98" s="143"/>
      <c r="IO98" s="143"/>
      <c r="IP98" s="143"/>
      <c r="IQ98" s="143"/>
    </row>
    <row r="99" spans="1:251" s="143" customFormat="1" ht="30">
      <c r="A99" s="185" t="s">
        <v>432</v>
      </c>
      <c r="B99" s="140" t="s">
        <v>587</v>
      </c>
      <c r="C99" s="140" t="s">
        <v>433</v>
      </c>
      <c r="D99" s="140" t="s">
        <v>591</v>
      </c>
      <c r="E99" s="140" t="s">
        <v>49</v>
      </c>
      <c r="F99" s="140" t="s">
        <v>60</v>
      </c>
      <c r="G99" s="140" t="s">
        <v>239</v>
      </c>
      <c r="H99" s="94" t="s">
        <v>184</v>
      </c>
      <c r="I99" s="94" t="s">
        <v>491</v>
      </c>
      <c r="J99" s="94"/>
      <c r="K99" s="94" t="s">
        <v>489</v>
      </c>
      <c r="L99" s="140" t="s">
        <v>171</v>
      </c>
      <c r="M99" s="140">
        <v>0</v>
      </c>
      <c r="N99" s="140">
        <v>0</v>
      </c>
      <c r="O99" s="140">
        <v>3</v>
      </c>
      <c r="P99" s="140">
        <v>3</v>
      </c>
      <c r="Q99" s="140">
        <v>6</v>
      </c>
      <c r="R99" s="140">
        <f t="shared" si="11"/>
        <v>12</v>
      </c>
      <c r="S99" s="140">
        <f t="shared" si="10"/>
        <v>48</v>
      </c>
      <c r="T99" s="140">
        <f t="shared" si="12"/>
        <v>60</v>
      </c>
      <c r="U99" s="140">
        <v>1</v>
      </c>
      <c r="V99" s="140">
        <v>1</v>
      </c>
      <c r="W99" s="140">
        <f t="shared" si="13"/>
        <v>1</v>
      </c>
      <c r="X99" s="140">
        <v>0</v>
      </c>
      <c r="Y99" s="146">
        <f t="shared" si="14"/>
        <v>6</v>
      </c>
      <c r="Z99" s="187"/>
      <c r="AA99"/>
      <c r="AB99"/>
      <c r="AC99"/>
      <c r="AD99"/>
      <c r="AE99"/>
      <c r="AF99"/>
      <c r="AG99"/>
      <c r="AH99"/>
      <c r="AI99"/>
      <c r="AJ99"/>
      <c r="AK99"/>
      <c r="AL99"/>
      <c r="AM99"/>
      <c r="AN99"/>
      <c r="AO99"/>
      <c r="AP99"/>
      <c r="AQ99"/>
      <c r="AR99"/>
      <c r="AS99"/>
      <c r="AT99"/>
      <c r="AU99"/>
      <c r="AV99"/>
      <c r="AW99"/>
      <c r="AX99"/>
      <c r="AY99"/>
      <c r="AZ99"/>
      <c r="BA99"/>
      <c r="BB99"/>
      <c r="BC99"/>
      <c r="BD99"/>
      <c r="BE99"/>
      <c r="BF99"/>
      <c r="BG99"/>
      <c r="BH99" s="137"/>
      <c r="BI99" s="137"/>
      <c r="BJ99" s="137"/>
      <c r="BK99" s="137"/>
      <c r="BL99" s="137"/>
      <c r="BM99" s="137"/>
      <c r="BN99" s="137"/>
      <c r="BO99" s="137"/>
      <c r="BP99" s="137"/>
      <c r="BQ99" s="137"/>
      <c r="BR99" s="137"/>
      <c r="BS99" s="137"/>
      <c r="BT99" s="137"/>
      <c r="BU99" s="137"/>
      <c r="BV99" s="137"/>
      <c r="BW99" s="137"/>
      <c r="BX99" s="137"/>
      <c r="BY99" s="137"/>
      <c r="BZ99" s="137"/>
      <c r="CA99" s="137"/>
      <c r="CB99" s="137"/>
      <c r="CC99" s="137"/>
      <c r="CD99" s="137"/>
      <c r="CE99" s="137"/>
      <c r="CF99" s="137"/>
      <c r="CG99" s="137"/>
      <c r="CH99" s="137"/>
      <c r="CI99" s="137"/>
      <c r="CJ99" s="137"/>
      <c r="CK99" s="137"/>
      <c r="CL99" s="137"/>
      <c r="CM99" s="137"/>
      <c r="CN99" s="137"/>
      <c r="CO99" s="137"/>
      <c r="CP99" s="137"/>
      <c r="CQ99" s="137"/>
      <c r="CR99" s="137"/>
      <c r="CS99" s="137"/>
      <c r="CT99" s="137"/>
      <c r="CU99" s="137"/>
      <c r="CV99" s="137"/>
      <c r="CW99" s="137"/>
      <c r="CX99" s="137"/>
      <c r="CY99" s="137"/>
      <c r="CZ99" s="137"/>
      <c r="DA99" s="137"/>
      <c r="DB99" s="137"/>
      <c r="DC99" s="137"/>
      <c r="DD99" s="137"/>
      <c r="DE99" s="137"/>
      <c r="DF99" s="137"/>
      <c r="DG99" s="137"/>
      <c r="DH99" s="137"/>
      <c r="DI99" s="137"/>
      <c r="DJ99" s="137"/>
      <c r="DK99" s="137"/>
      <c r="DL99" s="137"/>
      <c r="DM99" s="137"/>
      <c r="DN99" s="137"/>
      <c r="DO99" s="137"/>
      <c r="DP99" s="137"/>
      <c r="DQ99" s="137"/>
      <c r="DR99" s="137"/>
      <c r="DS99" s="137"/>
      <c r="DT99" s="137"/>
      <c r="DU99" s="137"/>
      <c r="DV99" s="137"/>
      <c r="DW99" s="137"/>
      <c r="DX99" s="137"/>
      <c r="DY99" s="137"/>
      <c r="DZ99" s="137"/>
      <c r="EA99" s="137"/>
      <c r="EB99" s="137"/>
      <c r="EC99" s="137"/>
      <c r="ED99" s="137"/>
      <c r="EE99" s="137"/>
      <c r="EF99" s="137"/>
      <c r="EG99" s="137"/>
      <c r="EH99" s="137"/>
      <c r="EI99" s="137"/>
      <c r="EJ99" s="137"/>
      <c r="EK99" s="137"/>
      <c r="EL99" s="137"/>
      <c r="EM99" s="137"/>
      <c r="EN99" s="137"/>
      <c r="EO99" s="137"/>
      <c r="EP99" s="137"/>
      <c r="EQ99" s="137"/>
      <c r="ER99" s="137"/>
      <c r="ES99" s="137"/>
      <c r="ET99" s="137"/>
      <c r="EU99" s="137"/>
      <c r="EV99" s="137"/>
      <c r="EW99" s="137"/>
      <c r="EX99" s="137"/>
      <c r="EY99" s="137"/>
      <c r="EZ99" s="137"/>
      <c r="FA99" s="137"/>
      <c r="FB99" s="137"/>
      <c r="FC99" s="137"/>
      <c r="FD99" s="137"/>
      <c r="FE99" s="137"/>
      <c r="FF99" s="137"/>
      <c r="FG99" s="137"/>
      <c r="FH99" s="137"/>
      <c r="FI99" s="137"/>
      <c r="FJ99" s="137"/>
      <c r="FK99" s="137"/>
      <c r="FL99" s="137"/>
      <c r="FM99" s="137"/>
      <c r="FN99" s="137"/>
      <c r="FO99" s="137"/>
      <c r="FP99" s="137"/>
      <c r="FQ99" s="137"/>
      <c r="FR99" s="137"/>
      <c r="FS99" s="137"/>
      <c r="FT99" s="137"/>
      <c r="FU99" s="137"/>
      <c r="FV99" s="137"/>
      <c r="FW99" s="137"/>
      <c r="FX99" s="137"/>
      <c r="FY99" s="137"/>
      <c r="FZ99" s="137"/>
      <c r="GA99" s="137"/>
      <c r="GB99" s="137"/>
      <c r="GC99" s="137"/>
      <c r="GD99" s="137"/>
      <c r="GE99" s="137"/>
      <c r="GF99" s="137"/>
      <c r="GG99" s="137"/>
      <c r="GH99" s="137"/>
      <c r="GI99" s="137"/>
      <c r="GJ99" s="137"/>
      <c r="GK99" s="137"/>
      <c r="GL99" s="137"/>
      <c r="GM99" s="137"/>
      <c r="GN99" s="137"/>
      <c r="GO99" s="137"/>
      <c r="GP99" s="137"/>
      <c r="GQ99" s="137"/>
      <c r="GR99" s="137"/>
      <c r="GS99" s="137"/>
      <c r="GT99" s="137"/>
      <c r="GU99" s="137"/>
      <c r="GV99" s="137"/>
      <c r="GW99" s="137"/>
      <c r="GX99" s="137"/>
      <c r="GY99" s="137"/>
      <c r="GZ99" s="137"/>
      <c r="HA99" s="137"/>
      <c r="HB99" s="137"/>
      <c r="HC99" s="137"/>
      <c r="HD99" s="137"/>
      <c r="HE99" s="137"/>
      <c r="HF99" s="137"/>
      <c r="HG99" s="137"/>
      <c r="HH99" s="137"/>
      <c r="HI99" s="137"/>
      <c r="HJ99" s="137"/>
      <c r="HK99" s="137"/>
      <c r="HL99" s="137"/>
      <c r="HM99" s="137"/>
      <c r="HN99" s="137"/>
      <c r="HO99" s="137"/>
      <c r="HP99" s="137"/>
      <c r="HQ99" s="137"/>
      <c r="HR99" s="137"/>
      <c r="HS99" s="137"/>
      <c r="HT99" s="137"/>
      <c r="HU99" s="137"/>
      <c r="HV99" s="137"/>
      <c r="HW99" s="137"/>
      <c r="HX99" s="137"/>
      <c r="HY99" s="137"/>
      <c r="HZ99" s="137"/>
      <c r="IA99" s="137"/>
      <c r="IB99" s="137"/>
      <c r="IC99" s="137"/>
      <c r="ID99" s="137"/>
      <c r="IE99" s="137"/>
      <c r="IF99" s="137"/>
      <c r="IG99" s="137"/>
      <c r="IH99" s="137"/>
      <c r="II99" s="137"/>
      <c r="IJ99" s="137"/>
      <c r="IK99" s="137"/>
      <c r="IL99" s="137"/>
      <c r="IM99" s="137"/>
      <c r="IN99" s="137"/>
      <c r="IO99" s="137"/>
      <c r="IP99" s="137"/>
      <c r="IQ99" s="137"/>
    </row>
    <row r="100" spans="1:251" s="143" customFormat="1" ht="30">
      <c r="A100" s="183" t="s">
        <v>363</v>
      </c>
      <c r="B100" s="140" t="s">
        <v>586</v>
      </c>
      <c r="C100" s="140" t="s">
        <v>279</v>
      </c>
      <c r="D100" s="140" t="s">
        <v>591</v>
      </c>
      <c r="E100" s="142" t="s">
        <v>49</v>
      </c>
      <c r="F100" s="142" t="s">
        <v>56</v>
      </c>
      <c r="G100" s="142" t="s">
        <v>34</v>
      </c>
      <c r="H100" s="144" t="s">
        <v>165</v>
      </c>
      <c r="I100" s="144" t="s">
        <v>490</v>
      </c>
      <c r="J100" s="144" t="s">
        <v>739</v>
      </c>
      <c r="K100" s="144" t="s">
        <v>489</v>
      </c>
      <c r="L100" s="142" t="s">
        <v>170</v>
      </c>
      <c r="M100" s="140">
        <v>6</v>
      </c>
      <c r="N100" s="140">
        <v>6</v>
      </c>
      <c r="O100" s="140">
        <v>6</v>
      </c>
      <c r="P100" s="140">
        <v>0</v>
      </c>
      <c r="Q100" s="140">
        <v>0</v>
      </c>
      <c r="R100" s="140">
        <f t="shared" si="11"/>
        <v>54</v>
      </c>
      <c r="S100" s="140">
        <f t="shared" si="10"/>
        <v>0</v>
      </c>
      <c r="T100" s="140">
        <f t="shared" si="12"/>
        <v>54</v>
      </c>
      <c r="U100" s="140">
        <v>1</v>
      </c>
      <c r="V100" s="140">
        <v>1</v>
      </c>
      <c r="W100" s="140">
        <f t="shared" si="13"/>
        <v>1</v>
      </c>
      <c r="X100" s="140">
        <v>0</v>
      </c>
      <c r="Y100" s="146">
        <f t="shared" si="14"/>
        <v>5.4</v>
      </c>
      <c r="Z100" s="187" t="s">
        <v>821</v>
      </c>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row>
    <row r="101" spans="1:251" s="143" customFormat="1" ht="30">
      <c r="A101" s="183" t="s">
        <v>303</v>
      </c>
      <c r="B101" s="140" t="s">
        <v>586</v>
      </c>
      <c r="C101" s="140" t="s">
        <v>304</v>
      </c>
      <c r="D101" s="140" t="s">
        <v>591</v>
      </c>
      <c r="E101" s="142" t="s">
        <v>49</v>
      </c>
      <c r="F101" s="142" t="s">
        <v>56</v>
      </c>
      <c r="G101" s="142" t="s">
        <v>34</v>
      </c>
      <c r="H101" s="144" t="s">
        <v>165</v>
      </c>
      <c r="I101" s="144" t="s">
        <v>491</v>
      </c>
      <c r="J101" s="144" t="s">
        <v>740</v>
      </c>
      <c r="K101" s="144" t="s">
        <v>489</v>
      </c>
      <c r="L101" s="142" t="s">
        <v>167</v>
      </c>
      <c r="M101" s="140">
        <v>6</v>
      </c>
      <c r="N101" s="140">
        <v>0</v>
      </c>
      <c r="O101" s="140">
        <v>0</v>
      </c>
      <c r="P101" s="140">
        <v>0</v>
      </c>
      <c r="Q101" s="140">
        <v>0</v>
      </c>
      <c r="R101" s="140">
        <f t="shared" si="11"/>
        <v>24</v>
      </c>
      <c r="S101" s="140">
        <f t="shared" si="10"/>
        <v>0</v>
      </c>
      <c r="T101" s="140">
        <f t="shared" si="12"/>
        <v>24</v>
      </c>
      <c r="U101" s="140">
        <v>2</v>
      </c>
      <c r="V101" s="140">
        <v>1</v>
      </c>
      <c r="W101" s="140">
        <f t="shared" si="13"/>
        <v>2</v>
      </c>
      <c r="X101" s="140">
        <v>0</v>
      </c>
      <c r="Y101" s="146">
        <f t="shared" si="14"/>
        <v>4.8</v>
      </c>
      <c r="Z101" s="187"/>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row>
    <row r="102" spans="1:251" s="143" customFormat="1">
      <c r="A102" s="185" t="s">
        <v>460</v>
      </c>
      <c r="B102" s="140" t="s">
        <v>586</v>
      </c>
      <c r="C102" s="140" t="s">
        <v>463</v>
      </c>
      <c r="D102" s="140" t="s">
        <v>591</v>
      </c>
      <c r="E102" s="140" t="s">
        <v>49</v>
      </c>
      <c r="F102" s="140" t="s">
        <v>57</v>
      </c>
      <c r="G102" s="140" t="s">
        <v>261</v>
      </c>
      <c r="H102" s="94" t="s">
        <v>165</v>
      </c>
      <c r="I102" s="94" t="s">
        <v>491</v>
      </c>
      <c r="J102" s="94"/>
      <c r="K102" s="94" t="s">
        <v>489</v>
      </c>
      <c r="L102" s="140" t="s">
        <v>167</v>
      </c>
      <c r="M102" s="140">
        <v>3</v>
      </c>
      <c r="N102" s="140">
        <v>0</v>
      </c>
      <c r="O102" s="140">
        <v>0</v>
      </c>
      <c r="P102" s="140">
        <v>0</v>
      </c>
      <c r="Q102" s="140">
        <v>0</v>
      </c>
      <c r="R102" s="140">
        <f t="shared" si="11"/>
        <v>12</v>
      </c>
      <c r="S102" s="140">
        <f t="shared" si="10"/>
        <v>0</v>
      </c>
      <c r="T102" s="140">
        <f t="shared" si="12"/>
        <v>12</v>
      </c>
      <c r="U102" s="140">
        <v>1</v>
      </c>
      <c r="V102" s="140">
        <v>4</v>
      </c>
      <c r="W102" s="140">
        <f t="shared" si="13"/>
        <v>4</v>
      </c>
      <c r="X102" s="140">
        <v>0</v>
      </c>
      <c r="Y102" s="146">
        <f t="shared" si="14"/>
        <v>4.8</v>
      </c>
      <c r="Z102" s="187"/>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row>
    <row r="103" spans="1:251" s="143" customFormat="1" ht="30">
      <c r="A103" s="185" t="s">
        <v>388</v>
      </c>
      <c r="B103" s="142" t="s">
        <v>586</v>
      </c>
      <c r="C103" s="140" t="s">
        <v>389</v>
      </c>
      <c r="D103" s="140" t="s">
        <v>591</v>
      </c>
      <c r="E103" s="140" t="s">
        <v>49</v>
      </c>
      <c r="F103" s="140" t="s">
        <v>60</v>
      </c>
      <c r="G103" s="140" t="s">
        <v>233</v>
      </c>
      <c r="H103" s="94" t="s">
        <v>165</v>
      </c>
      <c r="I103" s="94" t="s">
        <v>492</v>
      </c>
      <c r="J103" s="94"/>
      <c r="K103" s="94" t="s">
        <v>489</v>
      </c>
      <c r="L103" s="140" t="s">
        <v>169</v>
      </c>
      <c r="M103" s="140">
        <v>9</v>
      </c>
      <c r="N103" s="140">
        <v>3</v>
      </c>
      <c r="O103" s="140">
        <v>0</v>
      </c>
      <c r="P103" s="140">
        <v>0</v>
      </c>
      <c r="Q103" s="140">
        <v>0</v>
      </c>
      <c r="R103" s="140">
        <f t="shared" si="11"/>
        <v>45</v>
      </c>
      <c r="S103" s="140">
        <f t="shared" si="10"/>
        <v>0</v>
      </c>
      <c r="T103" s="140">
        <f t="shared" si="12"/>
        <v>45</v>
      </c>
      <c r="U103" s="140">
        <v>1</v>
      </c>
      <c r="V103" s="140">
        <v>1</v>
      </c>
      <c r="W103" s="140">
        <f t="shared" si="13"/>
        <v>1</v>
      </c>
      <c r="X103" s="140">
        <v>0</v>
      </c>
      <c r="Y103" s="146">
        <f t="shared" si="14"/>
        <v>4.5</v>
      </c>
      <c r="Z103" s="188" t="s">
        <v>496</v>
      </c>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row>
    <row r="104" spans="1:251" s="143" customFormat="1" ht="30">
      <c r="A104" s="183" t="s">
        <v>365</v>
      </c>
      <c r="B104" s="140" t="s">
        <v>586</v>
      </c>
      <c r="C104" s="140" t="s">
        <v>283</v>
      </c>
      <c r="D104" s="140" t="s">
        <v>591</v>
      </c>
      <c r="E104" s="142" t="s">
        <v>49</v>
      </c>
      <c r="F104" s="142" t="s">
        <v>56</v>
      </c>
      <c r="G104" s="142" t="s">
        <v>34</v>
      </c>
      <c r="H104" s="144" t="s">
        <v>165</v>
      </c>
      <c r="I104" s="144" t="s">
        <v>490</v>
      </c>
      <c r="J104" s="144"/>
      <c r="K104" s="144" t="s">
        <v>489</v>
      </c>
      <c r="L104" s="142" t="s">
        <v>170</v>
      </c>
      <c r="M104" s="140">
        <v>3</v>
      </c>
      <c r="N104" s="140">
        <v>6</v>
      </c>
      <c r="O104" s="140">
        <v>6</v>
      </c>
      <c r="P104" s="140">
        <v>0</v>
      </c>
      <c r="Q104" s="140">
        <v>0</v>
      </c>
      <c r="R104" s="140">
        <f t="shared" si="11"/>
        <v>42</v>
      </c>
      <c r="S104" s="140">
        <f t="shared" si="10"/>
        <v>0</v>
      </c>
      <c r="T104" s="140">
        <f t="shared" si="12"/>
        <v>42</v>
      </c>
      <c r="U104" s="140">
        <v>1</v>
      </c>
      <c r="V104" s="140">
        <v>1</v>
      </c>
      <c r="W104" s="140">
        <f t="shared" si="13"/>
        <v>1</v>
      </c>
      <c r="X104" s="140">
        <v>0</v>
      </c>
      <c r="Y104" s="146">
        <f t="shared" si="14"/>
        <v>4.2</v>
      </c>
      <c r="Z104" s="187"/>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row>
    <row r="105" spans="1:251" s="143" customFormat="1" ht="30">
      <c r="A105" s="183" t="s">
        <v>368</v>
      </c>
      <c r="B105" s="140" t="s">
        <v>586</v>
      </c>
      <c r="C105" s="140" t="s">
        <v>287</v>
      </c>
      <c r="D105" s="140" t="s">
        <v>591</v>
      </c>
      <c r="E105" s="142" t="s">
        <v>49</v>
      </c>
      <c r="F105" s="142" t="s">
        <v>56</v>
      </c>
      <c r="G105" s="142" t="s">
        <v>34</v>
      </c>
      <c r="H105" s="144" t="s">
        <v>165</v>
      </c>
      <c r="I105" s="144" t="s">
        <v>490</v>
      </c>
      <c r="J105" s="144"/>
      <c r="K105" s="144" t="s">
        <v>489</v>
      </c>
      <c r="L105" s="142" t="s">
        <v>170</v>
      </c>
      <c r="M105" s="140">
        <v>3</v>
      </c>
      <c r="N105" s="140">
        <v>6</v>
      </c>
      <c r="O105" s="140">
        <v>3</v>
      </c>
      <c r="P105" s="140">
        <v>0</v>
      </c>
      <c r="Q105" s="140">
        <v>0</v>
      </c>
      <c r="R105" s="140">
        <f t="shared" si="11"/>
        <v>36</v>
      </c>
      <c r="S105" s="140">
        <f t="shared" si="10"/>
        <v>0</v>
      </c>
      <c r="T105" s="140">
        <f t="shared" si="12"/>
        <v>36</v>
      </c>
      <c r="U105" s="140">
        <v>1</v>
      </c>
      <c r="V105" s="140">
        <v>1</v>
      </c>
      <c r="W105" s="140">
        <f t="shared" si="13"/>
        <v>1</v>
      </c>
      <c r="X105" s="140">
        <v>0</v>
      </c>
      <c r="Y105" s="146">
        <f t="shared" si="14"/>
        <v>3.6</v>
      </c>
      <c r="Z105" s="187" t="s">
        <v>310</v>
      </c>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row>
    <row r="106" spans="1:251" s="143" customFormat="1" ht="45">
      <c r="A106" s="185" t="s">
        <v>386</v>
      </c>
      <c r="B106" s="140" t="s">
        <v>586</v>
      </c>
      <c r="C106" s="140" t="s">
        <v>187</v>
      </c>
      <c r="D106" s="140" t="s">
        <v>591</v>
      </c>
      <c r="E106" s="140" t="s">
        <v>49</v>
      </c>
      <c r="F106" s="140" t="s">
        <v>63</v>
      </c>
      <c r="G106" s="140" t="s">
        <v>41</v>
      </c>
      <c r="H106" s="94" t="s">
        <v>165</v>
      </c>
      <c r="I106" s="94" t="s">
        <v>491</v>
      </c>
      <c r="J106" s="94"/>
      <c r="K106" s="94" t="s">
        <v>489</v>
      </c>
      <c r="L106" s="140" t="s">
        <v>171</v>
      </c>
      <c r="M106" s="140">
        <v>3</v>
      </c>
      <c r="N106" s="140">
        <v>0</v>
      </c>
      <c r="O106" s="140">
        <v>0</v>
      </c>
      <c r="P106" s="140">
        <v>3</v>
      </c>
      <c r="Q106" s="140">
        <v>0</v>
      </c>
      <c r="R106" s="140">
        <f t="shared" si="11"/>
        <v>18</v>
      </c>
      <c r="S106" s="140">
        <f t="shared" si="10"/>
        <v>0</v>
      </c>
      <c r="T106" s="140">
        <f t="shared" si="12"/>
        <v>18</v>
      </c>
      <c r="U106" s="140">
        <v>2</v>
      </c>
      <c r="V106" s="140">
        <v>1</v>
      </c>
      <c r="W106" s="140">
        <f t="shared" si="13"/>
        <v>2</v>
      </c>
      <c r="X106" s="140">
        <v>0</v>
      </c>
      <c r="Y106" s="146">
        <f t="shared" si="14"/>
        <v>3.6</v>
      </c>
      <c r="Z106" s="193" t="s">
        <v>399</v>
      </c>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row>
    <row r="107" spans="1:251" s="143" customFormat="1" ht="45">
      <c r="A107" s="183" t="s">
        <v>366</v>
      </c>
      <c r="B107" s="140" t="s">
        <v>586</v>
      </c>
      <c r="C107" s="140" t="s">
        <v>294</v>
      </c>
      <c r="D107" s="140" t="s">
        <v>591</v>
      </c>
      <c r="E107" s="142" t="s">
        <v>49</v>
      </c>
      <c r="F107" s="142" t="s">
        <v>56</v>
      </c>
      <c r="G107" s="142" t="s">
        <v>34</v>
      </c>
      <c r="H107" s="144" t="s">
        <v>165</v>
      </c>
      <c r="I107" s="144" t="s">
        <v>490</v>
      </c>
      <c r="J107" s="144"/>
      <c r="K107" s="144" t="s">
        <v>489</v>
      </c>
      <c r="L107" s="142" t="s">
        <v>168</v>
      </c>
      <c r="M107" s="140">
        <v>3</v>
      </c>
      <c r="N107" s="140">
        <v>3</v>
      </c>
      <c r="O107" s="140">
        <v>6</v>
      </c>
      <c r="P107" s="140">
        <v>0</v>
      </c>
      <c r="Q107" s="140">
        <v>0</v>
      </c>
      <c r="R107" s="140">
        <f t="shared" si="11"/>
        <v>33</v>
      </c>
      <c r="S107" s="140">
        <f t="shared" si="10"/>
        <v>0</v>
      </c>
      <c r="T107" s="140">
        <f t="shared" si="12"/>
        <v>33</v>
      </c>
      <c r="U107" s="140">
        <v>1</v>
      </c>
      <c r="V107" s="140">
        <v>1</v>
      </c>
      <c r="W107" s="140">
        <f t="shared" si="13"/>
        <v>1</v>
      </c>
      <c r="X107" s="140">
        <v>0</v>
      </c>
      <c r="Y107" s="146">
        <f t="shared" si="14"/>
        <v>3.3</v>
      </c>
      <c r="Z107" s="187" t="s">
        <v>820</v>
      </c>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row>
    <row r="108" spans="1:251" s="143" customFormat="1" ht="30">
      <c r="A108" s="185" t="s">
        <v>397</v>
      </c>
      <c r="B108" s="140" t="s">
        <v>587</v>
      </c>
      <c r="C108" s="140" t="s">
        <v>404</v>
      </c>
      <c r="D108" s="140" t="s">
        <v>591</v>
      </c>
      <c r="E108" s="140" t="s">
        <v>49</v>
      </c>
      <c r="F108" s="140" t="s">
        <v>58</v>
      </c>
      <c r="G108" s="140" t="s">
        <v>36</v>
      </c>
      <c r="H108" s="94" t="s">
        <v>163</v>
      </c>
      <c r="I108" s="94" t="s">
        <v>491</v>
      </c>
      <c r="J108" s="94"/>
      <c r="K108" s="94" t="s">
        <v>489</v>
      </c>
      <c r="L108" s="140" t="s">
        <v>176</v>
      </c>
      <c r="M108" s="140">
        <v>3</v>
      </c>
      <c r="N108" s="140">
        <v>3</v>
      </c>
      <c r="O108" s="140">
        <v>3</v>
      </c>
      <c r="P108" s="140">
        <v>3</v>
      </c>
      <c r="Q108" s="140">
        <v>0</v>
      </c>
      <c r="R108" s="140">
        <f t="shared" si="11"/>
        <v>33</v>
      </c>
      <c r="S108" s="140">
        <f t="shared" si="10"/>
        <v>0</v>
      </c>
      <c r="T108" s="140">
        <f t="shared" si="12"/>
        <v>33</v>
      </c>
      <c r="U108" s="140">
        <v>1</v>
      </c>
      <c r="V108" s="140">
        <v>1</v>
      </c>
      <c r="W108" s="140">
        <f t="shared" si="13"/>
        <v>1</v>
      </c>
      <c r="X108" s="140">
        <v>0</v>
      </c>
      <c r="Y108" s="146">
        <f t="shared" si="14"/>
        <v>3.3</v>
      </c>
      <c r="Z108" s="187"/>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row>
    <row r="109" spans="1:251" s="143" customFormat="1" ht="30">
      <c r="A109" s="183" t="s">
        <v>200</v>
      </c>
      <c r="B109" s="142" t="s">
        <v>586</v>
      </c>
      <c r="C109" s="140" t="s">
        <v>201</v>
      </c>
      <c r="D109" s="140" t="s">
        <v>591</v>
      </c>
      <c r="E109" s="142" t="s">
        <v>49</v>
      </c>
      <c r="F109" s="142" t="s">
        <v>67</v>
      </c>
      <c r="G109" s="142" t="s">
        <v>252</v>
      </c>
      <c r="H109" s="144" t="s">
        <v>165</v>
      </c>
      <c r="I109" s="144" t="s">
        <v>490</v>
      </c>
      <c r="J109" s="144"/>
      <c r="K109" s="144" t="s">
        <v>489</v>
      </c>
      <c r="L109" s="142" t="s">
        <v>170</v>
      </c>
      <c r="M109" s="140">
        <v>3</v>
      </c>
      <c r="N109" s="140">
        <v>3</v>
      </c>
      <c r="O109" s="140">
        <v>3</v>
      </c>
      <c r="P109" s="140">
        <v>0</v>
      </c>
      <c r="Q109" s="140">
        <v>0</v>
      </c>
      <c r="R109" s="140">
        <f t="shared" si="11"/>
        <v>27</v>
      </c>
      <c r="S109" s="140">
        <f t="shared" si="10"/>
        <v>0</v>
      </c>
      <c r="T109" s="140">
        <f t="shared" si="12"/>
        <v>27</v>
      </c>
      <c r="U109" s="140">
        <v>1</v>
      </c>
      <c r="V109" s="140">
        <v>1</v>
      </c>
      <c r="W109" s="140">
        <f t="shared" si="13"/>
        <v>1</v>
      </c>
      <c r="X109" s="140">
        <v>0</v>
      </c>
      <c r="Y109" s="146">
        <f t="shared" si="14"/>
        <v>2.7</v>
      </c>
      <c r="Z109" s="187" t="s">
        <v>215</v>
      </c>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row>
    <row r="110" spans="1:251" s="143" customFormat="1" ht="30">
      <c r="A110" s="183" t="s">
        <v>367</v>
      </c>
      <c r="B110" s="140" t="s">
        <v>586</v>
      </c>
      <c r="C110" s="140" t="s">
        <v>306</v>
      </c>
      <c r="D110" s="140" t="s">
        <v>591</v>
      </c>
      <c r="E110" s="142" t="s">
        <v>49</v>
      </c>
      <c r="F110" s="142" t="s">
        <v>56</v>
      </c>
      <c r="G110" s="142" t="s">
        <v>34</v>
      </c>
      <c r="H110" s="144" t="s">
        <v>165</v>
      </c>
      <c r="I110" s="144" t="s">
        <v>490</v>
      </c>
      <c r="J110" s="144"/>
      <c r="K110" s="144" t="s">
        <v>489</v>
      </c>
      <c r="L110" s="142" t="s">
        <v>169</v>
      </c>
      <c r="M110" s="140">
        <v>3</v>
      </c>
      <c r="N110" s="140">
        <v>3</v>
      </c>
      <c r="O110" s="140">
        <v>3</v>
      </c>
      <c r="P110" s="140">
        <v>0</v>
      </c>
      <c r="Q110" s="140">
        <v>0</v>
      </c>
      <c r="R110" s="140">
        <f t="shared" si="11"/>
        <v>27</v>
      </c>
      <c r="S110" s="140">
        <f t="shared" si="10"/>
        <v>0</v>
      </c>
      <c r="T110" s="140">
        <f t="shared" si="12"/>
        <v>27</v>
      </c>
      <c r="U110" s="140">
        <v>1</v>
      </c>
      <c r="V110" s="140">
        <v>1</v>
      </c>
      <c r="W110" s="140">
        <f t="shared" si="13"/>
        <v>1</v>
      </c>
      <c r="X110" s="140">
        <v>0</v>
      </c>
      <c r="Y110" s="146">
        <f t="shared" si="14"/>
        <v>2.7</v>
      </c>
      <c r="Z110" s="187"/>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row>
    <row r="111" spans="1:251" s="143" customFormat="1" ht="30">
      <c r="A111" s="183" t="s">
        <v>299</v>
      </c>
      <c r="B111" s="140" t="s">
        <v>586</v>
      </c>
      <c r="C111" s="140" t="s">
        <v>300</v>
      </c>
      <c r="D111" s="140" t="s">
        <v>591</v>
      </c>
      <c r="E111" s="142" t="s">
        <v>49</v>
      </c>
      <c r="F111" s="142" t="s">
        <v>56</v>
      </c>
      <c r="G111" s="142" t="s">
        <v>34</v>
      </c>
      <c r="H111" s="144" t="s">
        <v>165</v>
      </c>
      <c r="I111" s="144" t="s">
        <v>490</v>
      </c>
      <c r="J111" s="144" t="s">
        <v>739</v>
      </c>
      <c r="K111" s="144" t="s">
        <v>489</v>
      </c>
      <c r="L111" s="142" t="s">
        <v>170</v>
      </c>
      <c r="M111" s="140">
        <v>3</v>
      </c>
      <c r="N111" s="140">
        <v>3</v>
      </c>
      <c r="O111" s="140">
        <v>3</v>
      </c>
      <c r="P111" s="140">
        <v>0</v>
      </c>
      <c r="Q111" s="140">
        <v>0</v>
      </c>
      <c r="R111" s="140">
        <f t="shared" si="11"/>
        <v>27</v>
      </c>
      <c r="S111" s="140">
        <f t="shared" si="10"/>
        <v>0</v>
      </c>
      <c r="T111" s="140">
        <f t="shared" si="12"/>
        <v>27</v>
      </c>
      <c r="U111" s="140">
        <v>1</v>
      </c>
      <c r="V111" s="140">
        <v>1</v>
      </c>
      <c r="W111" s="140">
        <f t="shared" si="13"/>
        <v>1</v>
      </c>
      <c r="X111" s="140">
        <v>0</v>
      </c>
      <c r="Y111" s="146">
        <f t="shared" si="14"/>
        <v>2.7</v>
      </c>
      <c r="Z111" s="187"/>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row>
    <row r="112" spans="1:251" ht="30">
      <c r="A112" s="185" t="s">
        <v>437</v>
      </c>
      <c r="B112" s="140" t="s">
        <v>586</v>
      </c>
      <c r="C112" s="140" t="s">
        <v>438</v>
      </c>
      <c r="D112" s="140" t="s">
        <v>591</v>
      </c>
      <c r="E112" s="140" t="s">
        <v>49</v>
      </c>
      <c r="F112" s="140" t="s">
        <v>56</v>
      </c>
      <c r="G112" s="140" t="s">
        <v>34</v>
      </c>
      <c r="H112" s="94" t="s">
        <v>165</v>
      </c>
      <c r="I112" s="94" t="s">
        <v>492</v>
      </c>
      <c r="J112" s="94"/>
      <c r="K112" s="94" t="s">
        <v>489</v>
      </c>
      <c r="L112" s="140" t="s">
        <v>170</v>
      </c>
      <c r="M112" s="140">
        <v>3</v>
      </c>
      <c r="N112" s="140">
        <v>3</v>
      </c>
      <c r="O112" s="140">
        <v>3</v>
      </c>
      <c r="P112" s="140">
        <v>0</v>
      </c>
      <c r="Q112" s="140">
        <v>0</v>
      </c>
      <c r="R112" s="140">
        <f t="shared" si="11"/>
        <v>27</v>
      </c>
      <c r="S112" s="140">
        <f t="shared" si="10"/>
        <v>0</v>
      </c>
      <c r="T112" s="140">
        <f t="shared" si="12"/>
        <v>27</v>
      </c>
      <c r="U112" s="140">
        <v>1</v>
      </c>
      <c r="V112" s="140">
        <v>1</v>
      </c>
      <c r="W112" s="140">
        <f t="shared" si="13"/>
        <v>1</v>
      </c>
      <c r="X112" s="140">
        <v>0</v>
      </c>
      <c r="Y112" s="146">
        <f t="shared" si="14"/>
        <v>2.7</v>
      </c>
      <c r="Z112" s="187"/>
    </row>
    <row r="113" spans="1:251" ht="45">
      <c r="A113" s="183" t="s">
        <v>301</v>
      </c>
      <c r="B113" s="140" t="s">
        <v>586</v>
      </c>
      <c r="C113" s="140" t="s">
        <v>302</v>
      </c>
      <c r="D113" s="140" t="s">
        <v>591</v>
      </c>
      <c r="E113" s="142" t="s">
        <v>49</v>
      </c>
      <c r="F113" s="142" t="s">
        <v>56</v>
      </c>
      <c r="G113" s="142" t="s">
        <v>34</v>
      </c>
      <c r="H113" s="144" t="s">
        <v>165</v>
      </c>
      <c r="I113" s="144" t="s">
        <v>492</v>
      </c>
      <c r="J113" s="144" t="s">
        <v>738</v>
      </c>
      <c r="K113" s="94" t="s">
        <v>489</v>
      </c>
      <c r="L113" s="140" t="s">
        <v>167</v>
      </c>
      <c r="M113" s="140">
        <v>6</v>
      </c>
      <c r="N113" s="140">
        <v>0</v>
      </c>
      <c r="O113" s="140">
        <v>0</v>
      </c>
      <c r="P113" s="140">
        <v>0</v>
      </c>
      <c r="Q113" s="140">
        <v>0</v>
      </c>
      <c r="R113" s="140">
        <f t="shared" si="11"/>
        <v>24</v>
      </c>
      <c r="S113" s="140">
        <f t="shared" ref="S113:S131" si="15">Q113*Q$7</f>
        <v>0</v>
      </c>
      <c r="T113" s="140">
        <f t="shared" si="12"/>
        <v>24</v>
      </c>
      <c r="U113" s="140">
        <v>1</v>
      </c>
      <c r="V113" s="140">
        <v>1</v>
      </c>
      <c r="W113" s="140">
        <f t="shared" si="13"/>
        <v>1</v>
      </c>
      <c r="X113" s="140">
        <v>0</v>
      </c>
      <c r="Y113" s="146">
        <f t="shared" si="14"/>
        <v>2.4</v>
      </c>
      <c r="Z113" s="187" t="s">
        <v>313</v>
      </c>
    </row>
    <row r="114" spans="1:251" s="143" customFormat="1" ht="30">
      <c r="A114" s="185" t="s">
        <v>446</v>
      </c>
      <c r="B114" s="140" t="s">
        <v>586</v>
      </c>
      <c r="C114" s="140" t="s">
        <v>447</v>
      </c>
      <c r="D114" s="140" t="s">
        <v>591</v>
      </c>
      <c r="E114" s="140" t="s">
        <v>49</v>
      </c>
      <c r="F114" s="140" t="s">
        <v>56</v>
      </c>
      <c r="G114" s="140" t="s">
        <v>34</v>
      </c>
      <c r="H114" s="94" t="s">
        <v>165</v>
      </c>
      <c r="I114" s="94" t="s">
        <v>492</v>
      </c>
      <c r="J114" s="94"/>
      <c r="K114" s="94" t="s">
        <v>489</v>
      </c>
      <c r="L114" s="140" t="s">
        <v>170</v>
      </c>
      <c r="M114" s="140">
        <v>6</v>
      </c>
      <c r="N114" s="140">
        <v>0</v>
      </c>
      <c r="O114" s="140">
        <v>0</v>
      </c>
      <c r="P114" s="140">
        <v>0</v>
      </c>
      <c r="Q114" s="140">
        <v>0</v>
      </c>
      <c r="R114" s="140">
        <f t="shared" ref="R114:R131" si="16">(M114*M$7)+(N114*N$7)+(O114*O$7)+(P114*P$7)</f>
        <v>24</v>
      </c>
      <c r="S114" s="140">
        <f t="shared" si="15"/>
        <v>0</v>
      </c>
      <c r="T114" s="140">
        <f t="shared" ref="T114:T118" si="17">R114+S114</f>
        <v>24</v>
      </c>
      <c r="U114" s="140">
        <v>1</v>
      </c>
      <c r="V114" s="140">
        <v>1</v>
      </c>
      <c r="W114" s="140">
        <f t="shared" ref="W114:W118" si="18">U114*V114</f>
        <v>1</v>
      </c>
      <c r="X114" s="140">
        <v>0</v>
      </c>
      <c r="Y114" s="146">
        <f t="shared" ref="Y114" si="19">((T114*W114)/10)+X114</f>
        <v>2.4</v>
      </c>
      <c r="Z114" s="187" t="s">
        <v>448</v>
      </c>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row>
    <row r="115" spans="1:251" s="143" customFormat="1" ht="30">
      <c r="A115" s="185" t="s">
        <v>470</v>
      </c>
      <c r="B115" s="140" t="s">
        <v>586</v>
      </c>
      <c r="C115" s="140" t="s">
        <v>459</v>
      </c>
      <c r="D115" s="140" t="s">
        <v>591</v>
      </c>
      <c r="E115" s="140" t="s">
        <v>49</v>
      </c>
      <c r="F115" s="140" t="s">
        <v>57</v>
      </c>
      <c r="G115" s="140" t="s">
        <v>261</v>
      </c>
      <c r="H115" s="94" t="s">
        <v>165</v>
      </c>
      <c r="I115" s="94" t="s">
        <v>493</v>
      </c>
      <c r="J115" s="94"/>
      <c r="K115" s="94" t="s">
        <v>489</v>
      </c>
      <c r="L115" s="140" t="s">
        <v>170</v>
      </c>
      <c r="M115" s="140">
        <v>0</v>
      </c>
      <c r="N115" s="140">
        <v>6</v>
      </c>
      <c r="O115" s="140">
        <v>3</v>
      </c>
      <c r="P115" s="140">
        <v>0</v>
      </c>
      <c r="Q115" s="140">
        <v>0</v>
      </c>
      <c r="R115" s="140">
        <f t="shared" si="16"/>
        <v>24</v>
      </c>
      <c r="S115" s="140">
        <f t="shared" si="15"/>
        <v>0</v>
      </c>
      <c r="T115" s="140">
        <f t="shared" si="17"/>
        <v>24</v>
      </c>
      <c r="U115" s="140">
        <v>1</v>
      </c>
      <c r="V115" s="140">
        <v>1</v>
      </c>
      <c r="W115" s="140">
        <f t="shared" si="18"/>
        <v>1</v>
      </c>
      <c r="X115" s="140">
        <v>0</v>
      </c>
      <c r="Y115" s="146">
        <f t="shared" ref="Y115:Y131" si="20">((T115*W115)/10)+X115</f>
        <v>2.4</v>
      </c>
      <c r="Z115" s="187"/>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row>
    <row r="116" spans="1:251" s="143" customFormat="1" ht="30">
      <c r="A116" s="185" t="s">
        <v>458</v>
      </c>
      <c r="B116" s="140" t="s">
        <v>586</v>
      </c>
      <c r="C116" s="140" t="s">
        <v>461</v>
      </c>
      <c r="D116" s="140" t="s">
        <v>591</v>
      </c>
      <c r="E116" s="140" t="s">
        <v>49</v>
      </c>
      <c r="F116" s="140" t="s">
        <v>57</v>
      </c>
      <c r="G116" s="140" t="s">
        <v>261</v>
      </c>
      <c r="H116" s="94" t="s">
        <v>165</v>
      </c>
      <c r="I116" s="94" t="s">
        <v>493</v>
      </c>
      <c r="J116" s="94"/>
      <c r="K116" s="94" t="s">
        <v>489</v>
      </c>
      <c r="L116" s="140" t="s">
        <v>170</v>
      </c>
      <c r="M116" s="140">
        <v>0</v>
      </c>
      <c r="N116" s="140">
        <v>6</v>
      </c>
      <c r="O116" s="140">
        <v>3</v>
      </c>
      <c r="P116" s="140">
        <v>0</v>
      </c>
      <c r="Q116" s="140">
        <v>0</v>
      </c>
      <c r="R116" s="140">
        <f t="shared" si="16"/>
        <v>24</v>
      </c>
      <c r="S116" s="140">
        <f t="shared" si="15"/>
        <v>0</v>
      </c>
      <c r="T116" s="140">
        <f t="shared" si="17"/>
        <v>24</v>
      </c>
      <c r="U116" s="140">
        <v>1</v>
      </c>
      <c r="V116" s="140">
        <v>1</v>
      </c>
      <c r="W116" s="140">
        <f t="shared" si="18"/>
        <v>1</v>
      </c>
      <c r="X116" s="140">
        <v>0</v>
      </c>
      <c r="Y116" s="146">
        <f t="shared" si="20"/>
        <v>2.4</v>
      </c>
      <c r="Z116" s="187"/>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row>
    <row r="117" spans="1:251" ht="135">
      <c r="A117" s="185" t="s">
        <v>385</v>
      </c>
      <c r="B117" s="140" t="s">
        <v>586</v>
      </c>
      <c r="C117" s="140" t="s">
        <v>192</v>
      </c>
      <c r="D117" s="140" t="s">
        <v>591</v>
      </c>
      <c r="E117" s="140" t="s">
        <v>66</v>
      </c>
      <c r="F117" s="140" t="s">
        <v>63</v>
      </c>
      <c r="G117" s="140" t="s">
        <v>41</v>
      </c>
      <c r="H117" s="94" t="s">
        <v>165</v>
      </c>
      <c r="I117" s="94" t="s">
        <v>491</v>
      </c>
      <c r="J117" s="94"/>
      <c r="K117" s="94" t="s">
        <v>489</v>
      </c>
      <c r="L117" s="140" t="s">
        <v>171</v>
      </c>
      <c r="M117" s="140">
        <v>3</v>
      </c>
      <c r="N117" s="140">
        <v>0</v>
      </c>
      <c r="O117" s="140">
        <v>0</v>
      </c>
      <c r="P117" s="140">
        <v>0</v>
      </c>
      <c r="Q117" s="140">
        <v>0</v>
      </c>
      <c r="R117" s="140">
        <f t="shared" si="16"/>
        <v>12</v>
      </c>
      <c r="S117" s="140">
        <f t="shared" si="15"/>
        <v>0</v>
      </c>
      <c r="T117" s="140">
        <f t="shared" si="17"/>
        <v>12</v>
      </c>
      <c r="U117" s="140">
        <v>2</v>
      </c>
      <c r="V117" s="140">
        <v>1</v>
      </c>
      <c r="W117" s="140">
        <f t="shared" si="18"/>
        <v>2</v>
      </c>
      <c r="X117" s="140">
        <v>0</v>
      </c>
      <c r="Y117" s="146">
        <f t="shared" si="20"/>
        <v>2.4</v>
      </c>
      <c r="Z117" s="194" t="s">
        <v>557</v>
      </c>
    </row>
    <row r="118" spans="1:251">
      <c r="A118" s="195" t="s">
        <v>466</v>
      </c>
      <c r="B118" s="140" t="s">
        <v>586</v>
      </c>
      <c r="C118" s="150" t="s">
        <v>418</v>
      </c>
      <c r="D118" s="140" t="s">
        <v>591</v>
      </c>
      <c r="E118" s="150" t="s">
        <v>49</v>
      </c>
      <c r="F118" s="150" t="s">
        <v>56</v>
      </c>
      <c r="G118" s="150" t="s">
        <v>34</v>
      </c>
      <c r="H118" s="149" t="s">
        <v>165</v>
      </c>
      <c r="I118" s="149" t="s">
        <v>490</v>
      </c>
      <c r="J118" s="149"/>
      <c r="K118" s="149" t="s">
        <v>489</v>
      </c>
      <c r="L118" s="150" t="s">
        <v>167</v>
      </c>
      <c r="M118" s="150">
        <v>0</v>
      </c>
      <c r="N118" s="150">
        <v>3</v>
      </c>
      <c r="O118" s="150">
        <v>3</v>
      </c>
      <c r="P118" s="150">
        <v>3</v>
      </c>
      <c r="Q118" s="150">
        <v>0</v>
      </c>
      <c r="R118" s="140">
        <f t="shared" si="16"/>
        <v>21</v>
      </c>
      <c r="S118" s="140">
        <f t="shared" si="15"/>
        <v>0</v>
      </c>
      <c r="T118" s="140">
        <f t="shared" si="17"/>
        <v>21</v>
      </c>
      <c r="U118" s="150">
        <v>1</v>
      </c>
      <c r="V118" s="150">
        <v>1</v>
      </c>
      <c r="W118" s="140">
        <f t="shared" si="18"/>
        <v>1</v>
      </c>
      <c r="X118" s="140">
        <v>0</v>
      </c>
      <c r="Y118" s="146">
        <f t="shared" si="20"/>
        <v>2.1</v>
      </c>
      <c r="Z118" s="196"/>
    </row>
    <row r="119" spans="1:251" s="143" customFormat="1" ht="30">
      <c r="A119" s="198" t="s">
        <v>357</v>
      </c>
      <c r="B119" s="142" t="s">
        <v>586</v>
      </c>
      <c r="C119" s="140" t="s">
        <v>198</v>
      </c>
      <c r="D119" s="140" t="s">
        <v>591</v>
      </c>
      <c r="E119" s="140" t="s">
        <v>49</v>
      </c>
      <c r="F119" s="140" t="s">
        <v>67</v>
      </c>
      <c r="G119" s="140" t="s">
        <v>252</v>
      </c>
      <c r="H119" s="94" t="s">
        <v>165</v>
      </c>
      <c r="I119" s="94" t="s">
        <v>490</v>
      </c>
      <c r="J119" s="94"/>
      <c r="K119" s="94" t="s">
        <v>489</v>
      </c>
      <c r="L119" s="140" t="s">
        <v>170</v>
      </c>
      <c r="M119" s="140">
        <v>3</v>
      </c>
      <c r="N119" s="140">
        <v>0</v>
      </c>
      <c r="O119" s="140">
        <v>3</v>
      </c>
      <c r="P119" s="140">
        <v>0</v>
      </c>
      <c r="Q119" s="140">
        <v>0</v>
      </c>
      <c r="R119" s="140">
        <f t="shared" si="16"/>
        <v>18</v>
      </c>
      <c r="S119" s="140">
        <f t="shared" si="15"/>
        <v>0</v>
      </c>
      <c r="T119" s="140">
        <f t="shared" ref="T119:T131" si="21">R119+S119</f>
        <v>18</v>
      </c>
      <c r="U119" s="140">
        <v>1</v>
      </c>
      <c r="V119" s="140">
        <v>1</v>
      </c>
      <c r="W119" s="140">
        <f t="shared" ref="W119:W131" si="22">U119*V119</f>
        <v>1</v>
      </c>
      <c r="X119" s="140">
        <v>0</v>
      </c>
      <c r="Y119" s="146">
        <f t="shared" si="20"/>
        <v>1.8</v>
      </c>
      <c r="Z119" s="187" t="s">
        <v>213</v>
      </c>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row>
    <row r="120" spans="1:251" s="143" customFormat="1" ht="30">
      <c r="A120" s="197" t="s">
        <v>206</v>
      </c>
      <c r="B120" s="98" t="s">
        <v>586</v>
      </c>
      <c r="C120" s="140" t="s">
        <v>207</v>
      </c>
      <c r="D120" s="140" t="s">
        <v>591</v>
      </c>
      <c r="E120" s="142" t="s">
        <v>49</v>
      </c>
      <c r="F120" s="142" t="s">
        <v>67</v>
      </c>
      <c r="G120" s="142" t="s">
        <v>252</v>
      </c>
      <c r="H120" s="144" t="s">
        <v>165</v>
      </c>
      <c r="I120" s="144" t="s">
        <v>491</v>
      </c>
      <c r="J120" s="144"/>
      <c r="K120" s="144" t="s">
        <v>489</v>
      </c>
      <c r="L120" s="142" t="s">
        <v>170</v>
      </c>
      <c r="M120" s="140">
        <v>3</v>
      </c>
      <c r="N120" s="140">
        <v>0</v>
      </c>
      <c r="O120" s="140">
        <v>3</v>
      </c>
      <c r="P120" s="140">
        <v>0</v>
      </c>
      <c r="Q120" s="140">
        <v>0</v>
      </c>
      <c r="R120" s="140">
        <f t="shared" si="16"/>
        <v>18</v>
      </c>
      <c r="S120" s="140">
        <f t="shared" si="15"/>
        <v>0</v>
      </c>
      <c r="T120" s="140">
        <f t="shared" si="21"/>
        <v>18</v>
      </c>
      <c r="U120" s="140">
        <v>1</v>
      </c>
      <c r="V120" s="140">
        <v>1</v>
      </c>
      <c r="W120" s="140">
        <f t="shared" si="22"/>
        <v>1</v>
      </c>
      <c r="X120" s="140">
        <v>0</v>
      </c>
      <c r="Y120" s="146">
        <f t="shared" si="20"/>
        <v>1.8</v>
      </c>
      <c r="Z120" s="187" t="s">
        <v>216</v>
      </c>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row>
    <row r="121" spans="1:251" s="143" customFormat="1" ht="45">
      <c r="A121" s="185" t="s">
        <v>443</v>
      </c>
      <c r="B121" s="140" t="s">
        <v>586</v>
      </c>
      <c r="C121" s="140" t="s">
        <v>444</v>
      </c>
      <c r="D121" s="140" t="s">
        <v>591</v>
      </c>
      <c r="E121" s="140" t="s">
        <v>49</v>
      </c>
      <c r="F121" s="140" t="s">
        <v>56</v>
      </c>
      <c r="G121" s="140" t="s">
        <v>34</v>
      </c>
      <c r="H121" s="94" t="s">
        <v>165</v>
      </c>
      <c r="I121" s="94" t="s">
        <v>492</v>
      </c>
      <c r="J121" s="94"/>
      <c r="K121" s="94" t="s">
        <v>489</v>
      </c>
      <c r="L121" s="140" t="s">
        <v>169</v>
      </c>
      <c r="M121" s="140">
        <v>3</v>
      </c>
      <c r="N121" s="140">
        <v>0</v>
      </c>
      <c r="O121" s="140">
        <v>3</v>
      </c>
      <c r="P121" s="140">
        <v>0</v>
      </c>
      <c r="Q121" s="140">
        <v>0</v>
      </c>
      <c r="R121" s="140">
        <f t="shared" si="16"/>
        <v>18</v>
      </c>
      <c r="S121" s="140">
        <f t="shared" si="15"/>
        <v>0</v>
      </c>
      <c r="T121" s="140">
        <f t="shared" si="21"/>
        <v>18</v>
      </c>
      <c r="U121" s="140">
        <v>1</v>
      </c>
      <c r="V121" s="140">
        <v>1</v>
      </c>
      <c r="W121" s="140">
        <f t="shared" si="22"/>
        <v>1</v>
      </c>
      <c r="X121" s="140">
        <v>0</v>
      </c>
      <c r="Y121" s="146">
        <f t="shared" si="20"/>
        <v>1.8</v>
      </c>
      <c r="Z121" s="187" t="s">
        <v>445</v>
      </c>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row>
    <row r="122" spans="1:251" s="143" customFormat="1" ht="30">
      <c r="A122" s="185" t="s">
        <v>462</v>
      </c>
      <c r="B122" s="140" t="s">
        <v>586</v>
      </c>
      <c r="C122" s="140" t="s">
        <v>465</v>
      </c>
      <c r="D122" s="140" t="s">
        <v>591</v>
      </c>
      <c r="E122" s="140" t="s">
        <v>49</v>
      </c>
      <c r="F122" s="140" t="s">
        <v>57</v>
      </c>
      <c r="G122" s="140" t="s">
        <v>261</v>
      </c>
      <c r="H122" s="94" t="s">
        <v>165</v>
      </c>
      <c r="I122" s="94" t="s">
        <v>493</v>
      </c>
      <c r="J122" s="94"/>
      <c r="K122" s="94" t="s">
        <v>489</v>
      </c>
      <c r="L122" s="140" t="s">
        <v>170</v>
      </c>
      <c r="M122" s="140">
        <v>0</v>
      </c>
      <c r="N122" s="140">
        <v>3</v>
      </c>
      <c r="O122" s="140">
        <v>0</v>
      </c>
      <c r="P122" s="140">
        <v>0</v>
      </c>
      <c r="Q122" s="140">
        <v>0</v>
      </c>
      <c r="R122" s="140">
        <f t="shared" si="16"/>
        <v>9</v>
      </c>
      <c r="S122" s="140">
        <f t="shared" si="15"/>
        <v>0</v>
      </c>
      <c r="T122" s="140">
        <f t="shared" si="21"/>
        <v>9</v>
      </c>
      <c r="U122" s="140">
        <v>1</v>
      </c>
      <c r="V122" s="140">
        <v>1</v>
      </c>
      <c r="W122" s="140">
        <f t="shared" si="22"/>
        <v>1</v>
      </c>
      <c r="X122" s="140">
        <v>0</v>
      </c>
      <c r="Y122" s="146">
        <f t="shared" si="20"/>
        <v>0.9</v>
      </c>
      <c r="Z122" s="187"/>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row>
    <row r="123" spans="1:251" s="143" customFormat="1" ht="30">
      <c r="A123" s="185" t="s">
        <v>436</v>
      </c>
      <c r="B123" s="140" t="s">
        <v>586</v>
      </c>
      <c r="C123" s="140" t="s">
        <v>419</v>
      </c>
      <c r="D123" s="140" t="s">
        <v>591</v>
      </c>
      <c r="E123" s="140" t="s">
        <v>49</v>
      </c>
      <c r="F123" s="140" t="s">
        <v>56</v>
      </c>
      <c r="G123" s="140" t="s">
        <v>34</v>
      </c>
      <c r="H123" s="94" t="s">
        <v>165</v>
      </c>
      <c r="I123" s="94" t="s">
        <v>490</v>
      </c>
      <c r="J123" s="94"/>
      <c r="K123" s="94" t="s">
        <v>489</v>
      </c>
      <c r="L123" s="140" t="s">
        <v>170</v>
      </c>
      <c r="M123" s="140">
        <v>0</v>
      </c>
      <c r="N123" s="140">
        <v>0</v>
      </c>
      <c r="O123" s="140">
        <v>3</v>
      </c>
      <c r="P123" s="140">
        <v>0</v>
      </c>
      <c r="Q123" s="140">
        <v>0</v>
      </c>
      <c r="R123" s="140">
        <f t="shared" si="16"/>
        <v>6</v>
      </c>
      <c r="S123" s="140">
        <f t="shared" si="15"/>
        <v>0</v>
      </c>
      <c r="T123" s="140">
        <f t="shared" si="21"/>
        <v>6</v>
      </c>
      <c r="U123" s="140">
        <v>1</v>
      </c>
      <c r="V123" s="140">
        <v>1</v>
      </c>
      <c r="W123" s="140">
        <f t="shared" si="22"/>
        <v>1</v>
      </c>
      <c r="X123" s="140">
        <v>0</v>
      </c>
      <c r="Y123" s="146">
        <f t="shared" si="20"/>
        <v>0.6</v>
      </c>
      <c r="Z123" s="187"/>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row>
    <row r="124" spans="1:251" s="143" customFormat="1" ht="30">
      <c r="A124" s="183" t="s">
        <v>379</v>
      </c>
      <c r="B124" s="140" t="s">
        <v>586</v>
      </c>
      <c r="C124" s="140" t="s">
        <v>320</v>
      </c>
      <c r="D124" s="140" t="s">
        <v>591</v>
      </c>
      <c r="E124" s="142" t="s">
        <v>49</v>
      </c>
      <c r="F124" s="142" t="s">
        <v>57</v>
      </c>
      <c r="G124" s="142" t="s">
        <v>265</v>
      </c>
      <c r="H124" s="144" t="s">
        <v>165</v>
      </c>
      <c r="I124" s="144" t="s">
        <v>492</v>
      </c>
      <c r="J124" s="144"/>
      <c r="K124" s="144" t="s">
        <v>489</v>
      </c>
      <c r="L124" s="142" t="s">
        <v>170</v>
      </c>
      <c r="M124" s="140">
        <v>0</v>
      </c>
      <c r="N124" s="140">
        <v>0</v>
      </c>
      <c r="O124" s="140">
        <v>0</v>
      </c>
      <c r="P124" s="140">
        <v>3</v>
      </c>
      <c r="Q124" s="140">
        <v>0</v>
      </c>
      <c r="R124" s="140">
        <f t="shared" si="16"/>
        <v>6</v>
      </c>
      <c r="S124" s="140">
        <f t="shared" si="15"/>
        <v>0</v>
      </c>
      <c r="T124" s="140">
        <f t="shared" si="21"/>
        <v>6</v>
      </c>
      <c r="U124" s="140">
        <v>1</v>
      </c>
      <c r="V124" s="140">
        <v>1</v>
      </c>
      <c r="W124" s="140">
        <f t="shared" si="22"/>
        <v>1</v>
      </c>
      <c r="X124" s="140">
        <v>0</v>
      </c>
      <c r="Y124" s="146">
        <f t="shared" si="20"/>
        <v>0.6</v>
      </c>
      <c r="Z124" s="199" t="s">
        <v>231</v>
      </c>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s="141"/>
      <c r="BI124" s="141"/>
      <c r="BJ124" s="141"/>
      <c r="BK124" s="141"/>
      <c r="BL124" s="141"/>
      <c r="BM124" s="141"/>
      <c r="BN124" s="141"/>
      <c r="BO124" s="141"/>
      <c r="BP124" s="141"/>
      <c r="BQ124" s="141"/>
      <c r="BR124" s="141"/>
      <c r="BS124" s="141"/>
      <c r="BT124" s="141"/>
      <c r="BU124" s="141"/>
      <c r="BV124" s="141"/>
      <c r="BW124" s="141"/>
      <c r="BX124" s="141"/>
      <c r="BY124" s="141"/>
      <c r="BZ124" s="141"/>
      <c r="CA124" s="141"/>
      <c r="CB124" s="141"/>
      <c r="CC124" s="141"/>
      <c r="CD124" s="141"/>
      <c r="CE124" s="141"/>
      <c r="CF124" s="141"/>
      <c r="CG124" s="141"/>
      <c r="CH124" s="141"/>
      <c r="CI124" s="141"/>
      <c r="CJ124" s="141"/>
      <c r="CK124" s="141"/>
      <c r="CL124" s="141"/>
      <c r="CM124" s="141"/>
      <c r="CN124" s="141"/>
      <c r="CO124" s="141"/>
      <c r="CP124" s="141"/>
      <c r="CQ124" s="141"/>
      <c r="CR124" s="141"/>
      <c r="CS124" s="141"/>
      <c r="CT124" s="141"/>
      <c r="CU124" s="141"/>
      <c r="CV124" s="141"/>
      <c r="CW124" s="141"/>
      <c r="CX124" s="141"/>
      <c r="CY124" s="141"/>
      <c r="CZ124" s="141"/>
      <c r="DA124" s="141"/>
      <c r="DB124" s="141"/>
      <c r="DC124" s="141"/>
      <c r="DD124" s="141"/>
      <c r="DE124" s="141"/>
      <c r="DF124" s="141"/>
      <c r="DG124" s="141"/>
      <c r="DH124" s="141"/>
      <c r="DI124" s="141"/>
      <c r="DJ124" s="141"/>
      <c r="DK124" s="141"/>
      <c r="DL124" s="141"/>
      <c r="DM124" s="141"/>
      <c r="DN124" s="141"/>
      <c r="DO124" s="141"/>
      <c r="DP124" s="141"/>
      <c r="DQ124" s="141"/>
      <c r="DR124" s="141"/>
      <c r="DS124" s="141"/>
      <c r="DT124" s="141"/>
      <c r="DU124" s="141"/>
      <c r="DV124" s="141"/>
      <c r="DW124" s="141"/>
      <c r="DX124" s="141"/>
      <c r="DY124" s="141"/>
      <c r="DZ124" s="141"/>
      <c r="EA124" s="141"/>
      <c r="EB124" s="141"/>
      <c r="EC124" s="141"/>
      <c r="ED124" s="141"/>
      <c r="EE124" s="141"/>
      <c r="EF124" s="141"/>
      <c r="EG124" s="141"/>
      <c r="EH124" s="141"/>
      <c r="EI124" s="141"/>
      <c r="EJ124" s="141"/>
      <c r="EK124" s="141"/>
      <c r="EL124" s="141"/>
      <c r="EM124" s="141"/>
      <c r="EN124" s="141"/>
      <c r="EO124" s="141"/>
      <c r="EP124" s="141"/>
      <c r="EQ124" s="141"/>
      <c r="ER124" s="141"/>
      <c r="ES124" s="141"/>
      <c r="ET124" s="141"/>
      <c r="EU124" s="141"/>
      <c r="EV124" s="141"/>
      <c r="EW124" s="141"/>
      <c r="EX124" s="141"/>
      <c r="EY124" s="141"/>
      <c r="EZ124" s="141"/>
      <c r="FA124" s="141"/>
      <c r="FB124" s="141"/>
      <c r="FC124" s="141"/>
      <c r="FD124" s="141"/>
      <c r="FE124" s="141"/>
      <c r="FF124" s="141"/>
      <c r="FG124" s="141"/>
      <c r="FH124" s="141"/>
      <c r="FI124" s="141"/>
      <c r="FJ124" s="141"/>
      <c r="FK124" s="141"/>
      <c r="FL124" s="141"/>
      <c r="FM124" s="141"/>
      <c r="FN124" s="141"/>
      <c r="FO124" s="141"/>
      <c r="FP124" s="141"/>
      <c r="FQ124" s="141"/>
      <c r="FR124" s="141"/>
      <c r="FS124" s="141"/>
      <c r="FT124" s="141"/>
      <c r="FU124" s="141"/>
      <c r="FV124" s="141"/>
      <c r="FW124" s="141"/>
      <c r="FX124" s="141"/>
      <c r="FY124" s="141"/>
      <c r="FZ124" s="141"/>
      <c r="GA124" s="141"/>
      <c r="GB124" s="141"/>
      <c r="GC124" s="141"/>
      <c r="GD124" s="141"/>
      <c r="GE124" s="141"/>
      <c r="GF124" s="141"/>
      <c r="GG124" s="141"/>
      <c r="GH124" s="141"/>
      <c r="GI124" s="141"/>
      <c r="GJ124" s="141"/>
      <c r="GK124" s="141"/>
      <c r="GL124" s="141"/>
      <c r="GM124" s="141"/>
      <c r="GN124" s="141"/>
      <c r="GO124" s="141"/>
      <c r="GP124" s="141"/>
      <c r="GQ124" s="141"/>
      <c r="GR124" s="141"/>
      <c r="GS124" s="141"/>
      <c r="GT124" s="141"/>
      <c r="GU124" s="141"/>
      <c r="GV124" s="141"/>
      <c r="GW124" s="141"/>
      <c r="GX124" s="141"/>
      <c r="GY124" s="141"/>
      <c r="GZ124" s="141"/>
      <c r="HA124" s="141"/>
      <c r="HB124" s="141"/>
      <c r="HC124" s="141"/>
      <c r="HD124" s="141"/>
      <c r="HE124" s="141"/>
      <c r="HF124" s="141"/>
      <c r="HG124" s="141"/>
      <c r="HH124" s="141"/>
      <c r="HI124" s="141"/>
      <c r="HJ124" s="141"/>
      <c r="HK124" s="141"/>
      <c r="HL124" s="141"/>
      <c r="HM124" s="141"/>
      <c r="HN124" s="141"/>
      <c r="HO124" s="141"/>
      <c r="HP124" s="141"/>
      <c r="HQ124" s="141"/>
      <c r="HR124" s="141"/>
      <c r="HS124" s="141"/>
      <c r="HT124" s="141"/>
      <c r="HU124" s="141"/>
      <c r="HV124" s="141"/>
      <c r="HW124" s="141"/>
      <c r="HX124" s="141"/>
      <c r="HY124" s="141"/>
      <c r="HZ124" s="141"/>
      <c r="IA124" s="141"/>
      <c r="IB124" s="141"/>
      <c r="IC124" s="141"/>
      <c r="ID124" s="141"/>
      <c r="IE124" s="141"/>
      <c r="IF124" s="141"/>
      <c r="IG124" s="141"/>
      <c r="IH124" s="141"/>
      <c r="II124" s="141"/>
      <c r="IJ124" s="141"/>
      <c r="IK124" s="141"/>
      <c r="IL124" s="141"/>
      <c r="IM124" s="141"/>
      <c r="IN124" s="141"/>
      <c r="IO124" s="141"/>
      <c r="IP124" s="141"/>
      <c r="IQ124" s="141"/>
    </row>
    <row r="125" spans="1:251" s="143" customFormat="1" ht="30">
      <c r="A125" s="185" t="s">
        <v>704</v>
      </c>
      <c r="B125" s="140" t="s">
        <v>585</v>
      </c>
      <c r="C125" s="140" t="s">
        <v>705</v>
      </c>
      <c r="D125" s="140" t="s">
        <v>591</v>
      </c>
      <c r="E125" s="140" t="s">
        <v>49</v>
      </c>
      <c r="F125" s="140" t="s">
        <v>57</v>
      </c>
      <c r="G125" s="140" t="s">
        <v>264</v>
      </c>
      <c r="H125" s="94" t="s">
        <v>165</v>
      </c>
      <c r="I125" s="94" t="s">
        <v>490</v>
      </c>
      <c r="J125" s="94"/>
      <c r="K125" s="94" t="s">
        <v>489</v>
      </c>
      <c r="L125" s="140" t="s">
        <v>170</v>
      </c>
      <c r="M125" s="152">
        <v>0</v>
      </c>
      <c r="N125" s="152">
        <v>0</v>
      </c>
      <c r="O125" s="152">
        <v>0</v>
      </c>
      <c r="P125" s="152">
        <v>0</v>
      </c>
      <c r="Q125" s="152">
        <v>0</v>
      </c>
      <c r="R125" s="140">
        <f t="shared" si="16"/>
        <v>0</v>
      </c>
      <c r="S125" s="140">
        <f t="shared" si="15"/>
        <v>0</v>
      </c>
      <c r="T125" s="140">
        <f t="shared" si="21"/>
        <v>0</v>
      </c>
      <c r="U125" s="140">
        <v>1</v>
      </c>
      <c r="V125" s="152">
        <v>1</v>
      </c>
      <c r="W125" s="140">
        <f t="shared" si="22"/>
        <v>1</v>
      </c>
      <c r="X125" s="140">
        <v>0</v>
      </c>
      <c r="Y125" s="146">
        <f t="shared" si="20"/>
        <v>0</v>
      </c>
      <c r="Z125" s="188" t="s">
        <v>706</v>
      </c>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row>
    <row r="126" spans="1:251" s="143" customFormat="1" ht="30">
      <c r="A126" s="200" t="s">
        <v>414</v>
      </c>
      <c r="B126" s="140" t="s">
        <v>587</v>
      </c>
      <c r="C126" s="152" t="s">
        <v>415</v>
      </c>
      <c r="D126" s="152" t="s">
        <v>591</v>
      </c>
      <c r="E126" s="152" t="s">
        <v>49</v>
      </c>
      <c r="F126" s="152" t="s">
        <v>56</v>
      </c>
      <c r="G126" s="152" t="s">
        <v>34</v>
      </c>
      <c r="H126" s="153" t="s">
        <v>165</v>
      </c>
      <c r="I126" s="153" t="s">
        <v>491</v>
      </c>
      <c r="J126" s="153"/>
      <c r="K126" s="153" t="s">
        <v>489</v>
      </c>
      <c r="L126" s="152" t="s">
        <v>499</v>
      </c>
      <c r="M126" s="152">
        <v>0</v>
      </c>
      <c r="N126" s="152">
        <v>0</v>
      </c>
      <c r="O126" s="152">
        <v>0</v>
      </c>
      <c r="P126" s="152">
        <v>0</v>
      </c>
      <c r="Q126" s="152">
        <v>0</v>
      </c>
      <c r="R126" s="140">
        <f t="shared" si="16"/>
        <v>0</v>
      </c>
      <c r="S126" s="140">
        <f t="shared" si="15"/>
        <v>0</v>
      </c>
      <c r="T126" s="140">
        <f t="shared" si="21"/>
        <v>0</v>
      </c>
      <c r="U126" s="152">
        <v>1</v>
      </c>
      <c r="V126" s="152">
        <v>1</v>
      </c>
      <c r="W126" s="140">
        <f t="shared" si="22"/>
        <v>1</v>
      </c>
      <c r="X126" s="140">
        <v>0</v>
      </c>
      <c r="Y126" s="146">
        <f t="shared" si="20"/>
        <v>0</v>
      </c>
      <c r="Z126" s="194" t="s">
        <v>416</v>
      </c>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row>
    <row r="127" spans="1:251" s="143" customFormat="1" ht="30">
      <c r="A127" s="185" t="s">
        <v>454</v>
      </c>
      <c r="B127" s="140" t="s">
        <v>586</v>
      </c>
      <c r="C127" s="140" t="s">
        <v>455</v>
      </c>
      <c r="D127" s="140" t="s">
        <v>591</v>
      </c>
      <c r="E127" s="140" t="s">
        <v>49</v>
      </c>
      <c r="F127" s="140" t="s">
        <v>57</v>
      </c>
      <c r="G127" s="140" t="s">
        <v>261</v>
      </c>
      <c r="H127" s="94" t="s">
        <v>165</v>
      </c>
      <c r="I127" s="94" t="s">
        <v>490</v>
      </c>
      <c r="J127" s="94"/>
      <c r="K127" s="94"/>
      <c r="L127" s="140" t="s">
        <v>167</v>
      </c>
      <c r="M127" s="140">
        <v>6</v>
      </c>
      <c r="N127" s="140">
        <v>6</v>
      </c>
      <c r="O127" s="140">
        <v>0</v>
      </c>
      <c r="P127" s="140">
        <v>0</v>
      </c>
      <c r="Q127" s="140">
        <v>0</v>
      </c>
      <c r="R127" s="140">
        <f t="shared" si="16"/>
        <v>42</v>
      </c>
      <c r="S127" s="140">
        <f t="shared" si="15"/>
        <v>0</v>
      </c>
      <c r="T127" s="140">
        <f t="shared" si="21"/>
        <v>42</v>
      </c>
      <c r="U127" s="140">
        <v>1</v>
      </c>
      <c r="V127" s="140">
        <v>4</v>
      </c>
      <c r="W127" s="140">
        <f t="shared" si="22"/>
        <v>4</v>
      </c>
      <c r="X127" s="140">
        <v>0</v>
      </c>
      <c r="Y127" s="146">
        <f t="shared" si="20"/>
        <v>16.8</v>
      </c>
      <c r="Z127" s="18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row>
    <row r="128" spans="1:251" s="143" customFormat="1" ht="30">
      <c r="A128" s="185" t="s">
        <v>208</v>
      </c>
      <c r="B128" s="140" t="s">
        <v>586</v>
      </c>
      <c r="C128" s="140" t="s">
        <v>209</v>
      </c>
      <c r="D128" s="140" t="s">
        <v>591</v>
      </c>
      <c r="E128" s="140" t="s">
        <v>49</v>
      </c>
      <c r="F128" s="140" t="s">
        <v>67</v>
      </c>
      <c r="G128" s="140" t="s">
        <v>33</v>
      </c>
      <c r="H128" s="94" t="s">
        <v>165</v>
      </c>
      <c r="I128" s="94" t="s">
        <v>491</v>
      </c>
      <c r="J128" s="94" t="s">
        <v>737</v>
      </c>
      <c r="K128" s="94"/>
      <c r="L128" s="140" t="s">
        <v>565</v>
      </c>
      <c r="M128" s="140">
        <v>0</v>
      </c>
      <c r="N128" s="140">
        <v>0</v>
      </c>
      <c r="O128" s="140">
        <v>0</v>
      </c>
      <c r="P128" s="140">
        <v>0</v>
      </c>
      <c r="Q128" s="140">
        <v>9</v>
      </c>
      <c r="R128" s="140">
        <f t="shared" si="16"/>
        <v>0</v>
      </c>
      <c r="S128" s="140">
        <f t="shared" si="15"/>
        <v>72</v>
      </c>
      <c r="T128" s="140">
        <f t="shared" si="21"/>
        <v>72</v>
      </c>
      <c r="U128" s="140">
        <v>1</v>
      </c>
      <c r="V128" s="140">
        <v>1</v>
      </c>
      <c r="W128" s="140">
        <f t="shared" si="22"/>
        <v>1</v>
      </c>
      <c r="X128" s="140">
        <v>0</v>
      </c>
      <c r="Y128" s="146">
        <f t="shared" si="20"/>
        <v>7.2</v>
      </c>
      <c r="Z128" s="188" t="s">
        <v>210</v>
      </c>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row>
    <row r="129" spans="1:59" s="143" customFormat="1" ht="30">
      <c r="A129" s="185" t="s">
        <v>467</v>
      </c>
      <c r="B129" s="142" t="s">
        <v>586</v>
      </c>
      <c r="C129" s="140" t="s">
        <v>468</v>
      </c>
      <c r="D129" s="140" t="s">
        <v>591</v>
      </c>
      <c r="E129" s="140" t="s">
        <v>49</v>
      </c>
      <c r="F129" s="140" t="s">
        <v>67</v>
      </c>
      <c r="G129" s="140" t="s">
        <v>252</v>
      </c>
      <c r="H129" s="94" t="s">
        <v>165</v>
      </c>
      <c r="I129" s="94" t="s">
        <v>490</v>
      </c>
      <c r="J129" s="94" t="s">
        <v>737</v>
      </c>
      <c r="K129" s="94"/>
      <c r="L129" s="140" t="s">
        <v>565</v>
      </c>
      <c r="M129" s="140">
        <v>0</v>
      </c>
      <c r="N129" s="140">
        <v>0</v>
      </c>
      <c r="O129" s="140">
        <v>0</v>
      </c>
      <c r="P129" s="140">
        <v>0</v>
      </c>
      <c r="Q129" s="140">
        <v>9</v>
      </c>
      <c r="R129" s="140">
        <f t="shared" si="16"/>
        <v>0</v>
      </c>
      <c r="S129" s="140">
        <f t="shared" si="15"/>
        <v>72</v>
      </c>
      <c r="T129" s="140">
        <f t="shared" si="21"/>
        <v>72</v>
      </c>
      <c r="U129" s="140">
        <v>1</v>
      </c>
      <c r="V129" s="140">
        <v>1</v>
      </c>
      <c r="W129" s="140">
        <f t="shared" si="22"/>
        <v>1</v>
      </c>
      <c r="X129" s="140">
        <v>0</v>
      </c>
      <c r="Y129" s="146">
        <f t="shared" si="20"/>
        <v>7.2</v>
      </c>
      <c r="Z129" s="187" t="s">
        <v>216</v>
      </c>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row>
    <row r="130" spans="1:59" s="143" customFormat="1" ht="30">
      <c r="A130" s="183" t="s">
        <v>354</v>
      </c>
      <c r="B130" s="142" t="s">
        <v>586</v>
      </c>
      <c r="C130" s="140" t="s">
        <v>315</v>
      </c>
      <c r="D130" s="140" t="s">
        <v>591</v>
      </c>
      <c r="E130" s="142" t="s">
        <v>49</v>
      </c>
      <c r="F130" s="142" t="s">
        <v>67</v>
      </c>
      <c r="G130" s="142" t="s">
        <v>254</v>
      </c>
      <c r="H130" s="144" t="s">
        <v>165</v>
      </c>
      <c r="I130" s="144" t="s">
        <v>490</v>
      </c>
      <c r="J130" s="144" t="s">
        <v>737</v>
      </c>
      <c r="K130" s="144"/>
      <c r="L130" s="140" t="s">
        <v>565</v>
      </c>
      <c r="M130" s="140">
        <v>9</v>
      </c>
      <c r="N130" s="140">
        <v>3</v>
      </c>
      <c r="O130" s="140">
        <v>3</v>
      </c>
      <c r="P130" s="140">
        <v>0</v>
      </c>
      <c r="Q130" s="140">
        <v>0</v>
      </c>
      <c r="R130" s="140">
        <f t="shared" si="16"/>
        <v>51</v>
      </c>
      <c r="S130" s="140">
        <f t="shared" si="15"/>
        <v>0</v>
      </c>
      <c r="T130" s="140">
        <f t="shared" si="21"/>
        <v>51</v>
      </c>
      <c r="U130" s="140">
        <v>1</v>
      </c>
      <c r="V130" s="140">
        <v>1</v>
      </c>
      <c r="W130" s="140">
        <f t="shared" si="22"/>
        <v>1</v>
      </c>
      <c r="X130" s="140">
        <v>0</v>
      </c>
      <c r="Y130" s="146">
        <f t="shared" si="20"/>
        <v>5.0999999999999996</v>
      </c>
      <c r="Z130" s="187"/>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row>
    <row r="131" spans="1:59" s="143" customFormat="1" ht="75">
      <c r="A131" s="185" t="s">
        <v>384</v>
      </c>
      <c r="B131" s="140" t="s">
        <v>585</v>
      </c>
      <c r="C131" s="140" t="s">
        <v>193</v>
      </c>
      <c r="D131" s="140" t="s">
        <v>591</v>
      </c>
      <c r="E131" s="140" t="s">
        <v>66</v>
      </c>
      <c r="F131" s="140" t="s">
        <v>63</v>
      </c>
      <c r="G131" s="140" t="s">
        <v>41</v>
      </c>
      <c r="H131" s="94" t="s">
        <v>165</v>
      </c>
      <c r="I131" s="94" t="s">
        <v>490</v>
      </c>
      <c r="J131" s="94" t="s">
        <v>718</v>
      </c>
      <c r="K131" s="94"/>
      <c r="L131" s="140" t="s">
        <v>171</v>
      </c>
      <c r="M131" s="140">
        <v>0</v>
      </c>
      <c r="N131" s="140">
        <v>0</v>
      </c>
      <c r="O131" s="140">
        <v>3</v>
      </c>
      <c r="P131" s="140">
        <v>0</v>
      </c>
      <c r="Q131" s="140">
        <v>0</v>
      </c>
      <c r="R131" s="140">
        <f t="shared" si="16"/>
        <v>6</v>
      </c>
      <c r="S131" s="140">
        <f t="shared" si="15"/>
        <v>0</v>
      </c>
      <c r="T131" s="140">
        <f t="shared" si="21"/>
        <v>6</v>
      </c>
      <c r="U131" s="140">
        <v>2</v>
      </c>
      <c r="V131" s="140">
        <v>1</v>
      </c>
      <c r="W131" s="140">
        <f t="shared" si="22"/>
        <v>2</v>
      </c>
      <c r="X131" s="160">
        <v>0</v>
      </c>
      <c r="Y131" s="146">
        <f t="shared" si="20"/>
        <v>1.2</v>
      </c>
      <c r="Z131" s="194" t="s">
        <v>600</v>
      </c>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row>
    <row r="132" spans="1:59" s="143" customFormat="1">
      <c r="A132" s="201"/>
      <c r="B132" s="8"/>
      <c r="C132" s="166"/>
      <c r="D132" s="166"/>
      <c r="E132" s="10"/>
      <c r="F132" s="10"/>
      <c r="G132" s="10"/>
      <c r="H132" s="10"/>
      <c r="I132" s="24"/>
      <c r="J132" s="24"/>
      <c r="K132" s="24"/>
      <c r="L132" s="10"/>
      <c r="M132" s="10"/>
      <c r="N132" s="10"/>
      <c r="O132" s="10"/>
      <c r="P132" s="10"/>
      <c r="Q132" s="10"/>
      <c r="R132" s="10"/>
      <c r="S132" s="10"/>
      <c r="T132" s="10"/>
      <c r="U132" s="10"/>
      <c r="V132" s="10"/>
      <c r="W132" s="10"/>
      <c r="X132" s="10"/>
      <c r="Y132" s="167"/>
      <c r="Z132" s="20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row>
    <row r="133" spans="1:59" s="143" customFormat="1">
      <c r="A133" s="201"/>
      <c r="B133" s="8"/>
      <c r="C133" s="166"/>
      <c r="D133" s="166"/>
      <c r="E133" s="10"/>
      <c r="F133" s="10"/>
      <c r="G133" s="10"/>
      <c r="H133" s="10"/>
      <c r="I133" s="24"/>
      <c r="J133" s="24"/>
      <c r="K133" s="24"/>
      <c r="L133" s="10"/>
      <c r="M133" s="10"/>
      <c r="N133" s="10"/>
      <c r="O133" s="10"/>
      <c r="P133" s="10"/>
      <c r="Q133" s="10"/>
      <c r="R133" s="10"/>
      <c r="S133" s="10"/>
      <c r="T133" s="10"/>
      <c r="U133" s="10"/>
      <c r="V133" s="10"/>
      <c r="W133" s="10"/>
      <c r="X133" s="10"/>
      <c r="Y133" s="167"/>
      <c r="Z133" s="202"/>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row>
    <row r="134" spans="1:59" s="143" customFormat="1">
      <c r="A134" s="201"/>
      <c r="B134" s="8"/>
      <c r="C134" s="166"/>
      <c r="D134" s="166"/>
      <c r="E134" s="10"/>
      <c r="F134" s="10"/>
      <c r="G134" s="10"/>
      <c r="H134" s="10"/>
      <c r="I134" s="24"/>
      <c r="J134" s="24"/>
      <c r="K134" s="24"/>
      <c r="L134" s="10"/>
      <c r="M134" s="10"/>
      <c r="N134" s="10"/>
      <c r="O134" s="10"/>
      <c r="P134" s="10"/>
      <c r="Q134" s="10"/>
      <c r="R134" s="10"/>
      <c r="S134" s="10"/>
      <c r="T134" s="10"/>
      <c r="U134" s="10"/>
      <c r="V134" s="10"/>
      <c r="W134" s="10"/>
      <c r="X134" s="10"/>
      <c r="Y134" s="167"/>
      <c r="Z134" s="202"/>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row>
    <row r="135" spans="1:59" s="143" customFormat="1">
      <c r="A135" s="201"/>
      <c r="B135" s="8"/>
      <c r="C135" s="166"/>
      <c r="D135" s="166"/>
      <c r="E135" s="10"/>
      <c r="F135" s="10"/>
      <c r="G135" s="10"/>
      <c r="H135" s="10"/>
      <c r="I135" s="24"/>
      <c r="J135" s="24"/>
      <c r="K135" s="24"/>
      <c r="L135" s="10"/>
      <c r="M135" s="10"/>
      <c r="N135" s="10"/>
      <c r="O135" s="10"/>
      <c r="P135" s="10"/>
      <c r="Q135" s="10"/>
      <c r="R135" s="10"/>
      <c r="S135" s="10"/>
      <c r="T135" s="10"/>
      <c r="U135" s="10"/>
      <c r="V135" s="10"/>
      <c r="W135" s="10"/>
      <c r="X135" s="10"/>
      <c r="Y135" s="167"/>
      <c r="Z135" s="202"/>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row>
    <row r="136" spans="1:59" s="143" customFormat="1" ht="16" thickBot="1">
      <c r="A136" s="203"/>
      <c r="B136" s="204"/>
      <c r="C136" s="205"/>
      <c r="D136" s="205"/>
      <c r="E136" s="206"/>
      <c r="F136" s="206"/>
      <c r="G136" s="206"/>
      <c r="H136" s="206"/>
      <c r="I136" s="207"/>
      <c r="J136" s="207"/>
      <c r="K136" s="207"/>
      <c r="L136" s="206"/>
      <c r="M136" s="206"/>
      <c r="N136" s="206"/>
      <c r="O136" s="206"/>
      <c r="P136" s="206"/>
      <c r="Q136" s="206"/>
      <c r="R136" s="206"/>
      <c r="S136" s="206"/>
      <c r="T136" s="206"/>
      <c r="U136" s="206"/>
      <c r="V136" s="206"/>
      <c r="W136" s="206"/>
      <c r="X136" s="206"/>
      <c r="Y136" s="208"/>
      <c r="Z136" s="209"/>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row>
    <row r="137" spans="1:59" s="91" customFormat="1">
      <c r="A137" s="1"/>
      <c r="B137" s="1"/>
      <c r="C137" s="160"/>
      <c r="D137" s="160"/>
      <c r="E137" s="1"/>
      <c r="F137" s="1"/>
      <c r="G137" s="1"/>
      <c r="L137" s="1"/>
      <c r="M137" s="1"/>
      <c r="N137" s="1"/>
      <c r="O137" s="1"/>
      <c r="P137" s="1"/>
      <c r="Q137" s="1"/>
      <c r="R137" s="1"/>
      <c r="S137" s="1"/>
      <c r="T137" s="1"/>
      <c r="U137" s="1"/>
      <c r="V137" s="1"/>
      <c r="W137" s="1"/>
      <c r="X137" s="1"/>
      <c r="Y137" s="154"/>
      <c r="Z137" s="1"/>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row>
    <row r="138" spans="1:59" s="91" customFormat="1">
      <c r="A138" s="1"/>
      <c r="B138" s="1"/>
      <c r="C138" s="160"/>
      <c r="D138" s="160"/>
      <c r="E138" s="1"/>
      <c r="F138" s="1"/>
      <c r="G138" s="1"/>
      <c r="L138" s="1"/>
      <c r="M138" s="1"/>
      <c r="N138" s="1"/>
      <c r="O138" s="1"/>
      <c r="P138" s="1"/>
      <c r="Q138" s="1"/>
      <c r="R138" s="1"/>
      <c r="S138" s="1"/>
      <c r="T138" s="1"/>
      <c r="U138" s="1"/>
      <c r="V138" s="1"/>
      <c r="W138" s="1"/>
      <c r="X138" s="1"/>
      <c r="Y138" s="154"/>
      <c r="Z138" s="1"/>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row>
  </sheetData>
  <autoFilter ref="A8:IQ131"/>
  <sortState ref="A9:Z123">
    <sortCondition ref="K9:K123"/>
    <sortCondition descending="1" ref="Y9:Y123"/>
    <sortCondition ref="A9:A123"/>
  </sortState>
  <mergeCells count="10">
    <mergeCell ref="A1:Z1"/>
    <mergeCell ref="A2:L2"/>
    <mergeCell ref="R2:T7"/>
    <mergeCell ref="Y2:Y7"/>
    <mergeCell ref="Z2:Z7"/>
    <mergeCell ref="A3:L3"/>
    <mergeCell ref="A4:L4"/>
    <mergeCell ref="A5:L5"/>
    <mergeCell ref="A6:L6"/>
    <mergeCell ref="A7:L7"/>
  </mergeCells>
  <phoneticPr fontId="12" type="noConversion"/>
  <dataValidations count="6">
    <dataValidation type="list" allowBlank="1" showInputMessage="1" showErrorMessage="1" sqref="U114:V116 U89:V90 U93:V97 U99:V111 U137:V138 U75:V87 U119:V134 W75:W131 U9:W60 U61:W74">
      <formula1>ProbConsScore</formula1>
    </dataValidation>
    <dataValidation type="list" allowBlank="1" showInputMessage="1" showErrorMessage="1" sqref="M99:Q111 M89:Q90 M93:Q97 M120:Q133 M9:Q60 M61:Q87">
      <formula1>Score</formula1>
    </dataValidation>
    <dataValidation type="list" allowBlank="1" showInputMessage="1" showErrorMessage="1" sqref="E137:E138 E132:E134 E59 E130">
      <formula1>DirDiv</formula1>
    </dataValidation>
    <dataValidation type="list" showInputMessage="1" showErrorMessage="1" sqref="L114:L116 L89:L90 L93:L97 L99:L111 L137:L138 L119:L134 L9 L11:L18 L20:L60 L61:L87">
      <formula1>OIPsubtype</formula1>
    </dataValidation>
    <dataValidation type="list" allowBlank="1" showInputMessage="1" showErrorMessage="1" sqref="L19 H89:H90 H114:H116 H93:H97 H99:H111 K137:K138 I132:K134 H137:H138 L10 H119:H134 H9:H60 H61:H87">
      <formula1>ProjectType</formula1>
    </dataValidation>
    <dataValidation type="list" allowBlank="1" showInputMessage="1" showErrorMessage="1" sqref="I137:J141">
      <formula1>$B$120:$B$127</formula1>
    </dataValidation>
  </dataValidations>
  <printOptions gridLines="1"/>
  <pageMargins left="0.75" right="0.75" top="1" bottom="1" header="0.5" footer="0.5"/>
  <pageSetup paperSize="3" scale="50" orientation="portrait"/>
  <extLst>
    <ext xmlns:x14="http://schemas.microsoft.com/office/spreadsheetml/2009/9/main" uri="{CCE6A557-97BC-4b89-ADB6-D9C93CAAB3DF}">
      <x14:dataValidations xmlns:xm="http://schemas.microsoft.com/office/excel/2006/main" count="12">
        <x14:dataValidation type="list" allowBlank="1" showInputMessage="1" showErrorMessage="1">
          <x14:formula1>
            <xm:f>'List Sources'!$B$167:$B$169</xm:f>
          </x14:formula1>
          <xm:sqref>X8</xm:sqref>
        </x14:dataValidation>
        <x14:dataValidation type="list" allowBlank="1" showInputMessage="1" showErrorMessage="1">
          <x14:formula1>
            <xm:f>'List Sources'!$B$109:$B$115</xm:f>
          </x14:formula1>
          <xm:sqref>I142:J208</xm:sqref>
        </x14:dataValidation>
        <x14:dataValidation type="list" showInputMessage="1" showErrorMessage="1">
          <x14:formula1>
            <xm:f>'List Sources'!$A$54:$A$94</xm:f>
          </x14:formula1>
          <xm:sqref>F131 F99:F111 F89:F90 F114:F129 F92:F97 F9:F60 F61:F87</xm:sqref>
        </x14:dataValidation>
        <x14:dataValidation type="list" allowBlank="1" showInputMessage="1" showErrorMessage="1">
          <x14:formula1>
            <xm:f>'List Sources'!$A$40:$A$51</xm:f>
          </x14:formula1>
          <xm:sqref>E131 E99:E111 E89:E90 E114:E129 E92:E97 E60 E9:E58 E61:E87</xm:sqref>
        </x14:dataValidation>
        <x14:dataValidation type="list" allowBlank="1" showInputMessage="1" showErrorMessage="1">
          <x14:formula1>
            <xm:f>'List Sources'!$B$119:$B$132</xm:f>
          </x14:formula1>
          <xm:sqref>K131</xm:sqref>
        </x14:dataValidation>
        <x14:dataValidation type="list" allowBlank="1" showInputMessage="1" showErrorMessage="1">
          <x14:formula1>
            <xm:f>'List Sources'!$B$109:$B$116</xm:f>
          </x14:formula1>
          <xm:sqref>I9:I60 I61:I131</xm:sqref>
        </x14:dataValidation>
        <x14:dataValidation type="list" allowBlank="1" showInputMessage="1" showErrorMessage="1">
          <x14:formula1>
            <xm:f>'List Sources'!$B$167:$B$170</xm:f>
          </x14:formula1>
          <xm:sqref>X9:X60 X61:X131</xm:sqref>
        </x14:dataValidation>
        <x14:dataValidation type="list" showInputMessage="1" showErrorMessage="1">
          <x14:formula1>
            <xm:f>'List Sources'!$B$164:$B$165</xm:f>
          </x14:formula1>
          <xm:sqref>D9:D60 D61:D131</xm:sqref>
        </x14:dataValidation>
        <x14:dataValidation type="list" showInputMessage="1" showErrorMessage="1">
          <x14:formula1>
            <xm:f>'List Sources'!$B$156:$B$158</xm:f>
          </x14:formula1>
          <xm:sqref>B9:B60 B61:B131</xm:sqref>
        </x14:dataValidation>
        <x14:dataValidation type="list" allowBlank="1" showInputMessage="1" showErrorMessage="1">
          <x14:formula1>
            <xm:f>'List Sources'!$B$118:$B$132</xm:f>
          </x14:formula1>
          <xm:sqref>K9:K60 K61:K130</xm:sqref>
        </x14:dataValidation>
        <x14:dataValidation type="list" allowBlank="1" showInputMessage="1" showErrorMessage="1">
          <x14:formula1>
            <xm:f>'List Sources'!$B$134:$B$146</xm:f>
          </x14:formula1>
          <xm:sqref>J9:J60 J61:J131</xm:sqref>
        </x14:dataValidation>
        <x14:dataValidation type="list" allowBlank="1" showInputMessage="1" showErrorMessage="1">
          <x14:formula1>
            <xm:f>'List Sources'!$A$123:$A$206</xm:f>
          </x14:formula1>
          <xm:sqref>G9:G60 G61:G131</xm:sqref>
        </x14:dataValidation>
      </x14:dataValidations>
    </ext>
    <ext xmlns:mx="http://schemas.microsoft.com/office/mac/excel/2008/main" uri="{64002731-A6B0-56B0-2670-7721B7C09600}">
      <mx:PLV Mode="0" OnePage="0" WScale="85"/>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
  <sheetViews>
    <sheetView workbookViewId="0">
      <selection activeCell="F16" sqref="F16"/>
    </sheetView>
  </sheetViews>
  <sheetFormatPr baseColWidth="10" defaultColWidth="11" defaultRowHeight="15" x14ac:dyDescent="0"/>
  <cols>
    <col min="1" max="1" width="11" style="137"/>
    <col min="2" max="2" width="20.1640625" customWidth="1"/>
    <col min="3" max="3" width="21.5" customWidth="1"/>
    <col min="4" max="6" width="21.5" style="137" customWidth="1"/>
    <col min="7" max="7" width="20.1640625" customWidth="1"/>
  </cols>
  <sheetData>
    <row r="2" spans="1:7" s="9" customFormat="1" ht="45">
      <c r="A2" s="10" t="s">
        <v>776</v>
      </c>
      <c r="B2" s="10" t="s">
        <v>778</v>
      </c>
      <c r="C2" s="10" t="s">
        <v>780</v>
      </c>
      <c r="D2" s="10" t="s">
        <v>781</v>
      </c>
      <c r="E2" s="10" t="s">
        <v>782</v>
      </c>
      <c r="F2" s="10" t="s">
        <v>783</v>
      </c>
      <c r="G2" s="10" t="s">
        <v>774</v>
      </c>
    </row>
    <row r="3" spans="1:7">
      <c r="A3" s="222" t="s">
        <v>775</v>
      </c>
      <c r="B3" s="262"/>
      <c r="C3" s="263"/>
      <c r="D3" s="266"/>
      <c r="E3" s="267"/>
      <c r="F3" s="271"/>
      <c r="G3" s="277"/>
    </row>
    <row r="4" spans="1:7">
      <c r="A4" s="222" t="s">
        <v>777</v>
      </c>
      <c r="B4" s="264"/>
      <c r="C4" s="265"/>
      <c r="D4" s="222"/>
      <c r="E4" s="268"/>
      <c r="F4" s="222"/>
      <c r="G4" s="277"/>
    </row>
    <row r="5" spans="1:7">
      <c r="A5" s="222" t="s">
        <v>779</v>
      </c>
      <c r="B5" s="222"/>
      <c r="C5" s="270"/>
      <c r="D5" s="222"/>
      <c r="E5" s="269"/>
      <c r="F5" s="222"/>
      <c r="G5" s="277"/>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9"/>
  <sheetViews>
    <sheetView topLeftCell="A52" workbookViewId="0">
      <selection activeCell="E73" sqref="E73"/>
    </sheetView>
  </sheetViews>
  <sheetFormatPr baseColWidth="10" defaultColWidth="8.83203125" defaultRowHeight="15" x14ac:dyDescent="0"/>
  <cols>
    <col min="1" max="1" width="8.83203125" style="211"/>
    <col min="2" max="2" width="123.6640625" style="210" customWidth="1"/>
    <col min="3" max="3" width="13.1640625" style="211" customWidth="1"/>
    <col min="4" max="16384" width="8.83203125" style="211"/>
  </cols>
  <sheetData>
    <row r="1" spans="1:4" s="210" customFormat="1" ht="30">
      <c r="A1" s="210" t="s">
        <v>601</v>
      </c>
      <c r="B1" s="210" t="s">
        <v>602</v>
      </c>
      <c r="C1" s="210" t="s">
        <v>603</v>
      </c>
      <c r="D1" s="210" t="s">
        <v>628</v>
      </c>
    </row>
    <row r="2" spans="1:4">
      <c r="A2" s="211">
        <v>1</v>
      </c>
      <c r="B2" s="210" t="s">
        <v>604</v>
      </c>
      <c r="C2" s="212">
        <v>42619</v>
      </c>
    </row>
    <row r="3" spans="1:4">
      <c r="A3" s="211">
        <v>2</v>
      </c>
      <c r="B3" s="210" t="s">
        <v>605</v>
      </c>
      <c r="C3" s="212">
        <v>42619</v>
      </c>
    </row>
    <row r="4" spans="1:4">
      <c r="A4" s="211">
        <v>3</v>
      </c>
      <c r="B4" s="210" t="s">
        <v>606</v>
      </c>
      <c r="C4" s="212">
        <v>42619</v>
      </c>
    </row>
    <row r="5" spans="1:4">
      <c r="A5" s="211">
        <v>4</v>
      </c>
      <c r="B5" s="213" t="s">
        <v>607</v>
      </c>
      <c r="C5" s="212">
        <v>42619</v>
      </c>
    </row>
    <row r="6" spans="1:4">
      <c r="A6" s="211">
        <v>5</v>
      </c>
      <c r="B6" s="210" t="s">
        <v>608</v>
      </c>
      <c r="C6" s="212">
        <v>42619</v>
      </c>
    </row>
    <row r="7" spans="1:4">
      <c r="A7" s="211">
        <v>6</v>
      </c>
      <c r="B7" s="210" t="s">
        <v>609</v>
      </c>
      <c r="C7" s="212">
        <v>42619</v>
      </c>
    </row>
    <row r="8" spans="1:4">
      <c r="A8" s="211">
        <v>7</v>
      </c>
      <c r="B8" s="210" t="s">
        <v>610</v>
      </c>
      <c r="C8" s="212">
        <v>42619</v>
      </c>
    </row>
    <row r="9" spans="1:4">
      <c r="A9" s="211">
        <v>8</v>
      </c>
      <c r="B9" s="210" t="s">
        <v>611</v>
      </c>
      <c r="C9" s="212">
        <v>42619</v>
      </c>
    </row>
    <row r="10" spans="1:4">
      <c r="A10" s="211">
        <v>9</v>
      </c>
      <c r="B10" s="210" t="s">
        <v>612</v>
      </c>
      <c r="C10" s="212">
        <v>42619</v>
      </c>
    </row>
    <row r="11" spans="1:4">
      <c r="A11" s="211">
        <v>10</v>
      </c>
      <c r="B11" s="210" t="s">
        <v>613</v>
      </c>
      <c r="C11" s="212">
        <v>42619</v>
      </c>
    </row>
    <row r="12" spans="1:4">
      <c r="A12" s="211">
        <v>11</v>
      </c>
      <c r="B12" s="210" t="s">
        <v>614</v>
      </c>
      <c r="C12" s="212">
        <v>42619</v>
      </c>
    </row>
    <row r="13" spans="1:4" ht="30">
      <c r="A13" s="211">
        <v>12</v>
      </c>
      <c r="B13" s="210" t="s">
        <v>615</v>
      </c>
      <c r="C13" s="212">
        <v>42619</v>
      </c>
    </row>
    <row r="14" spans="1:4" ht="30">
      <c r="A14" s="211">
        <v>13</v>
      </c>
      <c r="B14" s="210" t="s">
        <v>616</v>
      </c>
      <c r="C14" s="212">
        <v>42619</v>
      </c>
    </row>
    <row r="15" spans="1:4" ht="45">
      <c r="A15" s="211">
        <v>14</v>
      </c>
      <c r="B15" s="210" t="s">
        <v>617</v>
      </c>
      <c r="C15" s="212">
        <v>42619</v>
      </c>
    </row>
    <row r="16" spans="1:4">
      <c r="A16" s="211">
        <v>15</v>
      </c>
      <c r="B16" s="210" t="s">
        <v>618</v>
      </c>
      <c r="C16" s="212">
        <v>42619</v>
      </c>
    </row>
    <row r="17" spans="1:4">
      <c r="A17" s="211">
        <v>16</v>
      </c>
      <c r="B17" s="210" t="s">
        <v>619</v>
      </c>
      <c r="C17" s="212">
        <v>42619</v>
      </c>
    </row>
    <row r="18" spans="1:4">
      <c r="A18" s="211">
        <v>17</v>
      </c>
      <c r="B18" s="210" t="s">
        <v>620</v>
      </c>
      <c r="C18" s="212">
        <v>42619</v>
      </c>
    </row>
    <row r="19" spans="1:4">
      <c r="A19" s="211">
        <v>18</v>
      </c>
      <c r="B19" s="210" t="s">
        <v>621</v>
      </c>
      <c r="C19" s="212">
        <v>42619</v>
      </c>
    </row>
    <row r="20" spans="1:4">
      <c r="A20" s="211">
        <v>19</v>
      </c>
      <c r="B20" s="210" t="s">
        <v>622</v>
      </c>
      <c r="C20" s="212">
        <v>42636</v>
      </c>
    </row>
    <row r="21" spans="1:4">
      <c r="A21" s="211">
        <v>20</v>
      </c>
      <c r="B21" s="210" t="s">
        <v>623</v>
      </c>
      <c r="C21" s="212">
        <v>42636</v>
      </c>
    </row>
    <row r="22" spans="1:4">
      <c r="A22" s="211">
        <v>21</v>
      </c>
      <c r="B22" s="210" t="s">
        <v>627</v>
      </c>
      <c r="C22" s="212">
        <v>42663</v>
      </c>
      <c r="D22" s="211" t="s">
        <v>25</v>
      </c>
    </row>
    <row r="23" spans="1:4">
      <c r="A23" s="211">
        <v>22</v>
      </c>
      <c r="B23" s="210" t="s">
        <v>629</v>
      </c>
      <c r="C23" s="212">
        <v>42663</v>
      </c>
      <c r="D23" s="211" t="s">
        <v>25</v>
      </c>
    </row>
    <row r="24" spans="1:4" ht="30">
      <c r="A24" s="211">
        <v>23</v>
      </c>
      <c r="B24" s="210" t="s">
        <v>630</v>
      </c>
      <c r="C24" s="212">
        <v>42663</v>
      </c>
      <c r="D24" s="211" t="s">
        <v>25</v>
      </c>
    </row>
    <row r="25" spans="1:4">
      <c r="A25" s="211">
        <v>24</v>
      </c>
      <c r="B25" s="210" t="s">
        <v>648</v>
      </c>
      <c r="C25" s="212">
        <v>42663</v>
      </c>
      <c r="D25" s="211" t="s">
        <v>25</v>
      </c>
    </row>
    <row r="26" spans="1:4">
      <c r="A26" s="211">
        <v>25</v>
      </c>
      <c r="B26" s="210" t="s">
        <v>644</v>
      </c>
      <c r="C26" s="212">
        <v>42663</v>
      </c>
      <c r="D26" s="211" t="s">
        <v>25</v>
      </c>
    </row>
    <row r="27" spans="1:4">
      <c r="A27" s="211">
        <v>26</v>
      </c>
      <c r="B27" s="210" t="s">
        <v>651</v>
      </c>
      <c r="C27" s="212">
        <v>42663</v>
      </c>
      <c r="D27" s="211" t="s">
        <v>25</v>
      </c>
    </row>
    <row r="28" spans="1:4">
      <c r="A28" s="211">
        <v>27</v>
      </c>
      <c r="B28" s="210" t="s">
        <v>631</v>
      </c>
      <c r="C28" s="212">
        <v>42663</v>
      </c>
      <c r="D28" s="211" t="s">
        <v>25</v>
      </c>
    </row>
    <row r="29" spans="1:4">
      <c r="A29" s="211">
        <v>28</v>
      </c>
      <c r="B29" s="210" t="s">
        <v>656</v>
      </c>
      <c r="C29" s="212">
        <v>42673</v>
      </c>
      <c r="D29" s="211" t="s">
        <v>25</v>
      </c>
    </row>
    <row r="30" spans="1:4" ht="30">
      <c r="A30" s="211">
        <v>29</v>
      </c>
      <c r="B30" s="210" t="s">
        <v>657</v>
      </c>
      <c r="C30" s="212">
        <v>42386</v>
      </c>
      <c r="D30" s="211" t="s">
        <v>25</v>
      </c>
    </row>
    <row r="31" spans="1:4">
      <c r="A31" s="211">
        <v>30</v>
      </c>
      <c r="B31" s="210" t="s">
        <v>679</v>
      </c>
      <c r="C31" s="212"/>
    </row>
    <row r="32" spans="1:4">
      <c r="A32" s="211">
        <v>31</v>
      </c>
      <c r="B32" s="211" t="s">
        <v>680</v>
      </c>
      <c r="C32" s="212">
        <v>42761</v>
      </c>
      <c r="D32" s="211" t="s">
        <v>661</v>
      </c>
    </row>
    <row r="33" spans="1:4">
      <c r="A33" s="211">
        <v>32</v>
      </c>
      <c r="B33" s="214" t="s">
        <v>681</v>
      </c>
      <c r="C33" s="212">
        <v>42761</v>
      </c>
      <c r="D33" s="211" t="s">
        <v>661</v>
      </c>
    </row>
    <row r="34" spans="1:4">
      <c r="A34" s="211">
        <v>33</v>
      </c>
      <c r="B34" s="211" t="s">
        <v>682</v>
      </c>
      <c r="C34" s="212">
        <v>42761</v>
      </c>
      <c r="D34" s="211" t="s">
        <v>661</v>
      </c>
    </row>
    <row r="35" spans="1:4">
      <c r="A35" s="211">
        <v>34</v>
      </c>
      <c r="B35" s="214" t="s">
        <v>683</v>
      </c>
      <c r="C35" s="212">
        <v>42761</v>
      </c>
      <c r="D35" s="211" t="s">
        <v>661</v>
      </c>
    </row>
    <row r="36" spans="1:4">
      <c r="A36" s="211">
        <v>35</v>
      </c>
      <c r="B36" s="214" t="s">
        <v>685</v>
      </c>
      <c r="C36" s="212">
        <v>42761</v>
      </c>
      <c r="D36" s="211" t="s">
        <v>661</v>
      </c>
    </row>
    <row r="37" spans="1:4">
      <c r="A37" s="211">
        <v>36</v>
      </c>
      <c r="B37" s="214" t="s">
        <v>662</v>
      </c>
      <c r="C37" s="212">
        <v>42761</v>
      </c>
      <c r="D37" s="211" t="s">
        <v>661</v>
      </c>
    </row>
    <row r="38" spans="1:4">
      <c r="A38" s="211">
        <v>37</v>
      </c>
      <c r="B38" s="214" t="s">
        <v>663</v>
      </c>
      <c r="C38" s="212">
        <v>42776</v>
      </c>
      <c r="D38" s="211" t="s">
        <v>661</v>
      </c>
    </row>
    <row r="39" spans="1:4">
      <c r="A39" s="211">
        <v>38</v>
      </c>
      <c r="B39" s="214" t="s">
        <v>664</v>
      </c>
      <c r="C39" s="212">
        <v>42776</v>
      </c>
      <c r="D39" s="211" t="s">
        <v>661</v>
      </c>
    </row>
    <row r="40" spans="1:4">
      <c r="A40" s="211">
        <v>39</v>
      </c>
      <c r="B40" s="214" t="s">
        <v>665</v>
      </c>
      <c r="C40" s="212">
        <v>42776</v>
      </c>
      <c r="D40" s="211" t="s">
        <v>661</v>
      </c>
    </row>
    <row r="41" spans="1:4">
      <c r="A41" s="211">
        <v>40</v>
      </c>
      <c r="B41" s="214" t="s">
        <v>666</v>
      </c>
      <c r="C41" s="212">
        <v>42776</v>
      </c>
      <c r="D41" s="211" t="s">
        <v>661</v>
      </c>
    </row>
    <row r="42" spans="1:4">
      <c r="A42" s="211">
        <v>41</v>
      </c>
      <c r="B42" s="214" t="s">
        <v>667</v>
      </c>
      <c r="C42" s="212">
        <v>42776</v>
      </c>
      <c r="D42" s="211" t="s">
        <v>661</v>
      </c>
    </row>
    <row r="43" spans="1:4">
      <c r="A43" s="211">
        <v>42</v>
      </c>
      <c r="B43" s="214" t="s">
        <v>668</v>
      </c>
      <c r="C43" s="212">
        <v>42776</v>
      </c>
      <c r="D43" s="211" t="s">
        <v>661</v>
      </c>
    </row>
    <row r="44" spans="1:4">
      <c r="A44" s="211">
        <v>43</v>
      </c>
      <c r="B44" s="214" t="s">
        <v>669</v>
      </c>
      <c r="C44" s="212">
        <v>42776</v>
      </c>
      <c r="D44" s="211" t="s">
        <v>661</v>
      </c>
    </row>
    <row r="45" spans="1:4">
      <c r="A45" s="211">
        <v>44</v>
      </c>
      <c r="B45" s="214" t="s">
        <v>670</v>
      </c>
      <c r="C45" s="212">
        <v>42776</v>
      </c>
      <c r="D45" s="211" t="s">
        <v>661</v>
      </c>
    </row>
    <row r="46" spans="1:4">
      <c r="A46" s="211">
        <v>45</v>
      </c>
      <c r="B46" s="214" t="s">
        <v>671</v>
      </c>
      <c r="C46" s="212">
        <v>42776</v>
      </c>
      <c r="D46" s="211" t="s">
        <v>661</v>
      </c>
    </row>
    <row r="47" spans="1:4">
      <c r="A47" s="211">
        <v>36</v>
      </c>
      <c r="B47" s="214" t="s">
        <v>672</v>
      </c>
      <c r="C47" s="212">
        <v>42776</v>
      </c>
      <c r="D47" s="211" t="s">
        <v>661</v>
      </c>
    </row>
    <row r="48" spans="1:4">
      <c r="A48" s="211">
        <v>37</v>
      </c>
      <c r="B48" s="214" t="s">
        <v>673</v>
      </c>
      <c r="C48" s="212">
        <v>42776</v>
      </c>
      <c r="D48" s="211" t="s">
        <v>661</v>
      </c>
    </row>
    <row r="49" spans="1:4">
      <c r="A49" s="211">
        <v>48</v>
      </c>
      <c r="B49" s="214" t="s">
        <v>674</v>
      </c>
      <c r="C49" s="212">
        <v>42776</v>
      </c>
      <c r="D49" s="211" t="s">
        <v>661</v>
      </c>
    </row>
    <row r="50" spans="1:4">
      <c r="A50" s="211">
        <v>49</v>
      </c>
      <c r="B50" s="214" t="s">
        <v>675</v>
      </c>
      <c r="C50" s="212">
        <v>42776</v>
      </c>
      <c r="D50" s="211" t="s">
        <v>661</v>
      </c>
    </row>
    <row r="51" spans="1:4">
      <c r="A51" s="211">
        <v>50</v>
      </c>
      <c r="B51" s="214" t="s">
        <v>676</v>
      </c>
      <c r="C51" s="212">
        <v>42776</v>
      </c>
      <c r="D51" s="211" t="s">
        <v>661</v>
      </c>
    </row>
    <row r="52" spans="1:4">
      <c r="A52" s="211">
        <v>51</v>
      </c>
      <c r="B52" s="214" t="s">
        <v>677</v>
      </c>
      <c r="C52" s="212">
        <v>42776</v>
      </c>
      <c r="D52" s="211" t="s">
        <v>661</v>
      </c>
    </row>
    <row r="53" spans="1:4">
      <c r="A53" s="211">
        <v>52</v>
      </c>
      <c r="B53" s="211" t="s">
        <v>736</v>
      </c>
      <c r="C53" s="212">
        <v>42793</v>
      </c>
      <c r="D53" s="211" t="s">
        <v>25</v>
      </c>
    </row>
    <row r="54" spans="1:4">
      <c r="A54" s="211">
        <v>53</v>
      </c>
      <c r="B54" s="217" t="s">
        <v>753</v>
      </c>
      <c r="C54" s="212">
        <v>42794</v>
      </c>
      <c r="D54" s="211" t="s">
        <v>754</v>
      </c>
    </row>
    <row r="55" spans="1:4">
      <c r="A55" s="211">
        <v>54</v>
      </c>
      <c r="B55" s="210" t="s">
        <v>756</v>
      </c>
      <c r="C55" s="212">
        <v>42795</v>
      </c>
      <c r="D55" s="211" t="s">
        <v>25</v>
      </c>
    </row>
    <row r="56" spans="1:4">
      <c r="A56" s="211">
        <v>55</v>
      </c>
      <c r="B56" s="210" t="s">
        <v>757</v>
      </c>
      <c r="C56" s="212">
        <v>42795</v>
      </c>
      <c r="D56" s="211" t="s">
        <v>25</v>
      </c>
    </row>
    <row r="57" spans="1:4">
      <c r="A57" s="211">
        <v>56</v>
      </c>
      <c r="B57" s="210" t="s">
        <v>759</v>
      </c>
      <c r="C57" s="212">
        <v>42795</v>
      </c>
      <c r="D57" s="211" t="s">
        <v>25</v>
      </c>
    </row>
    <row r="58" spans="1:4">
      <c r="A58" s="211">
        <v>57</v>
      </c>
      <c r="B58" s="210" t="s">
        <v>760</v>
      </c>
      <c r="C58" s="212">
        <v>42795</v>
      </c>
      <c r="D58" s="211" t="s">
        <v>25</v>
      </c>
    </row>
    <row r="59" spans="1:4">
      <c r="A59" s="211">
        <f>A58+1</f>
        <v>58</v>
      </c>
      <c r="B59" s="210" t="s">
        <v>761</v>
      </c>
      <c r="C59" s="212">
        <v>42795</v>
      </c>
      <c r="D59" s="211" t="s">
        <v>25</v>
      </c>
    </row>
    <row r="60" spans="1:4">
      <c r="A60" s="211">
        <f t="shared" ref="A60:A123" si="0">A59+1</f>
        <v>59</v>
      </c>
      <c r="B60" s="210" t="s">
        <v>762</v>
      </c>
      <c r="C60" s="212">
        <v>42795</v>
      </c>
      <c r="D60" s="211" t="s">
        <v>25</v>
      </c>
    </row>
    <row r="61" spans="1:4">
      <c r="A61" s="211">
        <f t="shared" si="0"/>
        <v>60</v>
      </c>
      <c r="B61" s="210" t="s">
        <v>763</v>
      </c>
      <c r="C61" s="212">
        <v>42795</v>
      </c>
      <c r="D61" s="211" t="s">
        <v>25</v>
      </c>
    </row>
    <row r="62" spans="1:4">
      <c r="A62" s="211">
        <f t="shared" si="0"/>
        <v>61</v>
      </c>
      <c r="B62" s="210" t="s">
        <v>764</v>
      </c>
      <c r="C62" s="212">
        <v>42795</v>
      </c>
      <c r="D62" s="211" t="s">
        <v>25</v>
      </c>
    </row>
    <row r="63" spans="1:4">
      <c r="A63" s="211">
        <f t="shared" si="0"/>
        <v>62</v>
      </c>
      <c r="B63" s="210" t="s">
        <v>765</v>
      </c>
      <c r="C63" s="212">
        <v>42795</v>
      </c>
      <c r="D63" s="211" t="s">
        <v>25</v>
      </c>
    </row>
    <row r="64" spans="1:4">
      <c r="A64" s="211">
        <f t="shared" si="0"/>
        <v>63</v>
      </c>
      <c r="B64" s="210" t="s">
        <v>767</v>
      </c>
      <c r="C64" s="212">
        <v>42795</v>
      </c>
      <c r="D64" s="211" t="s">
        <v>25</v>
      </c>
    </row>
    <row r="65" spans="1:4">
      <c r="A65" s="211">
        <f t="shared" si="0"/>
        <v>64</v>
      </c>
      <c r="B65" s="210" t="s">
        <v>769</v>
      </c>
      <c r="C65" s="212">
        <v>42795</v>
      </c>
      <c r="D65" s="211" t="s">
        <v>25</v>
      </c>
    </row>
    <row r="66" spans="1:4">
      <c r="A66" s="211">
        <f t="shared" si="0"/>
        <v>65</v>
      </c>
      <c r="B66" s="210" t="s">
        <v>770</v>
      </c>
      <c r="C66" s="212">
        <v>42797</v>
      </c>
      <c r="D66" s="211" t="s">
        <v>25</v>
      </c>
    </row>
    <row r="67" spans="1:4">
      <c r="A67" s="211">
        <f t="shared" si="0"/>
        <v>66</v>
      </c>
      <c r="B67" s="210" t="s">
        <v>771</v>
      </c>
      <c r="C67" s="212">
        <v>42797</v>
      </c>
      <c r="D67" s="211" t="s">
        <v>772</v>
      </c>
    </row>
    <row r="68" spans="1:4">
      <c r="A68" s="211">
        <f t="shared" si="0"/>
        <v>67</v>
      </c>
      <c r="B68" s="210" t="s">
        <v>773</v>
      </c>
      <c r="C68" s="212">
        <v>42797</v>
      </c>
      <c r="D68" s="211" t="s">
        <v>25</v>
      </c>
    </row>
    <row r="69" spans="1:4">
      <c r="A69" s="211">
        <f t="shared" si="0"/>
        <v>68</v>
      </c>
      <c r="B69" s="210" t="s">
        <v>790</v>
      </c>
      <c r="C69" s="212">
        <v>42800</v>
      </c>
      <c r="D69" s="211" t="s">
        <v>25</v>
      </c>
    </row>
    <row r="70" spans="1:4">
      <c r="A70" s="211">
        <f t="shared" si="0"/>
        <v>69</v>
      </c>
      <c r="B70" s="210" t="s">
        <v>791</v>
      </c>
      <c r="C70" s="212">
        <v>42800</v>
      </c>
      <c r="D70" s="211" t="s">
        <v>25</v>
      </c>
    </row>
    <row r="71" spans="1:4">
      <c r="A71" s="211">
        <f t="shared" si="0"/>
        <v>70</v>
      </c>
      <c r="B71" s="210" t="s">
        <v>793</v>
      </c>
      <c r="C71" s="212">
        <v>42800</v>
      </c>
      <c r="D71" s="211" t="s">
        <v>25</v>
      </c>
    </row>
    <row r="72" spans="1:4">
      <c r="A72" s="211">
        <f t="shared" si="0"/>
        <v>71</v>
      </c>
      <c r="B72" s="210" t="s">
        <v>795</v>
      </c>
      <c r="C72" s="212">
        <v>42800</v>
      </c>
      <c r="D72" s="211" t="s">
        <v>25</v>
      </c>
    </row>
    <row r="73" spans="1:4">
      <c r="A73" s="211">
        <f t="shared" si="0"/>
        <v>72</v>
      </c>
      <c r="B73" s="210" t="s">
        <v>796</v>
      </c>
      <c r="C73" s="212">
        <v>42800</v>
      </c>
      <c r="D73" s="211" t="s">
        <v>25</v>
      </c>
    </row>
    <row r="74" spans="1:4">
      <c r="A74" s="211">
        <f t="shared" si="0"/>
        <v>73</v>
      </c>
    </row>
    <row r="75" spans="1:4">
      <c r="A75" s="211">
        <f t="shared" si="0"/>
        <v>74</v>
      </c>
    </row>
    <row r="76" spans="1:4">
      <c r="A76" s="211">
        <f t="shared" si="0"/>
        <v>75</v>
      </c>
    </row>
    <row r="77" spans="1:4">
      <c r="A77" s="211">
        <f t="shared" si="0"/>
        <v>76</v>
      </c>
    </row>
    <row r="78" spans="1:4">
      <c r="A78" s="211">
        <f t="shared" si="0"/>
        <v>77</v>
      </c>
    </row>
    <row r="79" spans="1:4">
      <c r="A79" s="211">
        <f t="shared" si="0"/>
        <v>78</v>
      </c>
    </row>
    <row r="80" spans="1:4">
      <c r="A80" s="211">
        <f t="shared" si="0"/>
        <v>79</v>
      </c>
    </row>
    <row r="81" spans="1:1">
      <c r="A81" s="211">
        <f t="shared" si="0"/>
        <v>80</v>
      </c>
    </row>
    <row r="82" spans="1:1">
      <c r="A82" s="211">
        <f t="shared" si="0"/>
        <v>81</v>
      </c>
    </row>
    <row r="83" spans="1:1">
      <c r="A83" s="211">
        <f t="shared" si="0"/>
        <v>82</v>
      </c>
    </row>
    <row r="84" spans="1:1">
      <c r="A84" s="211">
        <f t="shared" si="0"/>
        <v>83</v>
      </c>
    </row>
    <row r="85" spans="1:1">
      <c r="A85" s="211">
        <f t="shared" si="0"/>
        <v>84</v>
      </c>
    </row>
    <row r="86" spans="1:1">
      <c r="A86" s="211">
        <f t="shared" si="0"/>
        <v>85</v>
      </c>
    </row>
    <row r="87" spans="1:1">
      <c r="A87" s="211">
        <f t="shared" si="0"/>
        <v>86</v>
      </c>
    </row>
    <row r="88" spans="1:1">
      <c r="A88" s="211">
        <f t="shared" si="0"/>
        <v>87</v>
      </c>
    </row>
    <row r="89" spans="1:1">
      <c r="A89" s="211">
        <f t="shared" si="0"/>
        <v>88</v>
      </c>
    </row>
    <row r="90" spans="1:1">
      <c r="A90" s="211">
        <f t="shared" si="0"/>
        <v>89</v>
      </c>
    </row>
    <row r="91" spans="1:1">
      <c r="A91" s="211">
        <f t="shared" si="0"/>
        <v>90</v>
      </c>
    </row>
    <row r="92" spans="1:1">
      <c r="A92" s="211">
        <f t="shared" si="0"/>
        <v>91</v>
      </c>
    </row>
    <row r="93" spans="1:1">
      <c r="A93" s="211">
        <f t="shared" si="0"/>
        <v>92</v>
      </c>
    </row>
    <row r="94" spans="1:1">
      <c r="A94" s="211">
        <f t="shared" si="0"/>
        <v>93</v>
      </c>
    </row>
    <row r="95" spans="1:1">
      <c r="A95" s="211">
        <f t="shared" si="0"/>
        <v>94</v>
      </c>
    </row>
    <row r="96" spans="1:1">
      <c r="A96" s="211">
        <f t="shared" si="0"/>
        <v>95</v>
      </c>
    </row>
    <row r="97" spans="1:1">
      <c r="A97" s="211">
        <f t="shared" si="0"/>
        <v>96</v>
      </c>
    </row>
    <row r="98" spans="1:1">
      <c r="A98" s="211">
        <f t="shared" si="0"/>
        <v>97</v>
      </c>
    </row>
    <row r="99" spans="1:1">
      <c r="A99" s="211">
        <f t="shared" si="0"/>
        <v>98</v>
      </c>
    </row>
    <row r="100" spans="1:1">
      <c r="A100" s="211">
        <f t="shared" si="0"/>
        <v>99</v>
      </c>
    </row>
    <row r="101" spans="1:1">
      <c r="A101" s="211">
        <f t="shared" si="0"/>
        <v>100</v>
      </c>
    </row>
    <row r="102" spans="1:1">
      <c r="A102" s="211">
        <f t="shared" si="0"/>
        <v>101</v>
      </c>
    </row>
    <row r="103" spans="1:1">
      <c r="A103" s="211">
        <f t="shared" si="0"/>
        <v>102</v>
      </c>
    </row>
    <row r="104" spans="1:1">
      <c r="A104" s="211">
        <f t="shared" si="0"/>
        <v>103</v>
      </c>
    </row>
    <row r="105" spans="1:1">
      <c r="A105" s="211">
        <f t="shared" si="0"/>
        <v>104</v>
      </c>
    </row>
    <row r="106" spans="1:1">
      <c r="A106" s="211">
        <f t="shared" si="0"/>
        <v>105</v>
      </c>
    </row>
    <row r="107" spans="1:1">
      <c r="A107" s="211">
        <f t="shared" si="0"/>
        <v>106</v>
      </c>
    </row>
    <row r="108" spans="1:1">
      <c r="A108" s="211">
        <f t="shared" si="0"/>
        <v>107</v>
      </c>
    </row>
    <row r="109" spans="1:1">
      <c r="A109" s="211">
        <f t="shared" si="0"/>
        <v>108</v>
      </c>
    </row>
    <row r="110" spans="1:1">
      <c r="A110" s="211">
        <f t="shared" si="0"/>
        <v>109</v>
      </c>
    </row>
    <row r="111" spans="1:1">
      <c r="A111" s="211">
        <f t="shared" si="0"/>
        <v>110</v>
      </c>
    </row>
    <row r="112" spans="1:1">
      <c r="A112" s="211">
        <f t="shared" si="0"/>
        <v>111</v>
      </c>
    </row>
    <row r="113" spans="1:1">
      <c r="A113" s="211">
        <f t="shared" si="0"/>
        <v>112</v>
      </c>
    </row>
    <row r="114" spans="1:1">
      <c r="A114" s="211">
        <f t="shared" si="0"/>
        <v>113</v>
      </c>
    </row>
    <row r="115" spans="1:1">
      <c r="A115" s="211">
        <f t="shared" si="0"/>
        <v>114</v>
      </c>
    </row>
    <row r="116" spans="1:1">
      <c r="A116" s="211">
        <f t="shared" si="0"/>
        <v>115</v>
      </c>
    </row>
    <row r="117" spans="1:1">
      <c r="A117" s="211">
        <f t="shared" si="0"/>
        <v>116</v>
      </c>
    </row>
    <row r="118" spans="1:1">
      <c r="A118" s="211">
        <f t="shared" si="0"/>
        <v>117</v>
      </c>
    </row>
    <row r="119" spans="1:1">
      <c r="A119" s="211">
        <f t="shared" si="0"/>
        <v>118</v>
      </c>
    </row>
    <row r="120" spans="1:1">
      <c r="A120" s="211">
        <f t="shared" si="0"/>
        <v>119</v>
      </c>
    </row>
    <row r="121" spans="1:1">
      <c r="A121" s="211">
        <f t="shared" si="0"/>
        <v>120</v>
      </c>
    </row>
    <row r="122" spans="1:1">
      <c r="A122" s="211">
        <f t="shared" si="0"/>
        <v>121</v>
      </c>
    </row>
    <row r="123" spans="1:1">
      <c r="A123" s="211">
        <f t="shared" si="0"/>
        <v>122</v>
      </c>
    </row>
    <row r="124" spans="1:1">
      <c r="A124" s="211">
        <f t="shared" ref="A124:A129" si="1">A123+1</f>
        <v>123</v>
      </c>
    </row>
    <row r="125" spans="1:1">
      <c r="A125" s="211">
        <f t="shared" si="1"/>
        <v>124</v>
      </c>
    </row>
    <row r="126" spans="1:1">
      <c r="A126" s="211">
        <f t="shared" si="1"/>
        <v>125</v>
      </c>
    </row>
    <row r="127" spans="1:1">
      <c r="A127" s="211">
        <f t="shared" si="1"/>
        <v>126</v>
      </c>
    </row>
    <row r="128" spans="1:1">
      <c r="A128" s="211">
        <f t="shared" si="1"/>
        <v>127</v>
      </c>
    </row>
    <row r="129" spans="1:1">
      <c r="A129" s="211">
        <f t="shared" si="1"/>
        <v>128</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211"/>
  <sheetViews>
    <sheetView topLeftCell="A163" workbookViewId="0">
      <selection activeCell="B185" sqref="B185"/>
    </sheetView>
  </sheetViews>
  <sheetFormatPr baseColWidth="10" defaultColWidth="11" defaultRowHeight="15" x14ac:dyDescent="0"/>
  <cols>
    <col min="1" max="1" width="21.83203125" customWidth="1"/>
    <col min="2" max="2" width="56.83203125" customWidth="1"/>
    <col min="3" max="3" width="146.6640625" customWidth="1"/>
  </cols>
  <sheetData>
    <row r="2" spans="1:3">
      <c r="A2" s="1" t="s">
        <v>7</v>
      </c>
      <c r="B2" s="1"/>
      <c r="C2" s="1"/>
    </row>
    <row r="3" spans="1:3">
      <c r="A3" s="4" t="s">
        <v>0</v>
      </c>
      <c r="B3" s="5" t="s">
        <v>8</v>
      </c>
      <c r="C3" t="s">
        <v>715</v>
      </c>
    </row>
    <row r="4" spans="1:3">
      <c r="A4" s="4" t="s">
        <v>1</v>
      </c>
      <c r="B4" s="5" t="s">
        <v>9</v>
      </c>
      <c r="C4" t="s">
        <v>488</v>
      </c>
    </row>
    <row r="5" spans="1:3">
      <c r="A5" s="4" t="s">
        <v>2</v>
      </c>
      <c r="B5" s="5" t="s">
        <v>10</v>
      </c>
      <c r="C5" t="s">
        <v>15</v>
      </c>
    </row>
    <row r="6" spans="1:3">
      <c r="A6" s="4" t="s">
        <v>3</v>
      </c>
      <c r="B6" s="5" t="s">
        <v>11</v>
      </c>
      <c r="C6" t="s">
        <v>16</v>
      </c>
    </row>
    <row r="7" spans="1:3">
      <c r="A7" s="4" t="s">
        <v>4</v>
      </c>
      <c r="B7" s="5" t="s">
        <v>12</v>
      </c>
      <c r="C7" t="s">
        <v>17</v>
      </c>
    </row>
    <row r="8" spans="1:3">
      <c r="A8" s="4" t="s">
        <v>5</v>
      </c>
      <c r="B8" s="5" t="s">
        <v>13</v>
      </c>
      <c r="C8" t="s">
        <v>18</v>
      </c>
    </row>
    <row r="9" spans="1:3">
      <c r="A9" s="4" t="s">
        <v>6</v>
      </c>
      <c r="B9" s="5" t="s">
        <v>14</v>
      </c>
      <c r="C9" t="s">
        <v>19</v>
      </c>
    </row>
    <row r="12" spans="1:3">
      <c r="A12" s="5" t="s">
        <v>20</v>
      </c>
    </row>
    <row r="13" spans="1:3">
      <c r="A13" s="6" t="s">
        <v>21</v>
      </c>
      <c r="B13" s="5" t="s">
        <v>43</v>
      </c>
    </row>
    <row r="14" spans="1:3">
      <c r="A14" s="6" t="s">
        <v>22</v>
      </c>
      <c r="B14" s="5" t="s">
        <v>44</v>
      </c>
    </row>
    <row r="15" spans="1:3">
      <c r="A15" s="6" t="s">
        <v>23</v>
      </c>
      <c r="B15" s="5" t="s">
        <v>45</v>
      </c>
    </row>
    <row r="16" spans="1:3">
      <c r="A16" s="6" t="s">
        <v>24</v>
      </c>
      <c r="B16" s="5" t="s">
        <v>46</v>
      </c>
    </row>
    <row r="17" spans="1:2">
      <c r="A17" s="6" t="s">
        <v>27</v>
      </c>
      <c r="B17" s="5" t="s">
        <v>47</v>
      </c>
    </row>
    <row r="18" spans="1:2" s="137" customFormat="1">
      <c r="A18" s="139" t="s">
        <v>267</v>
      </c>
      <c r="B18" s="138" t="s">
        <v>53</v>
      </c>
    </row>
    <row r="19" spans="1:2">
      <c r="A19" s="6" t="s">
        <v>28</v>
      </c>
      <c r="B19" s="5" t="s">
        <v>48</v>
      </c>
    </row>
    <row r="20" spans="1:2">
      <c r="A20" s="6" t="s">
        <v>25</v>
      </c>
      <c r="B20" s="5" t="s">
        <v>49</v>
      </c>
    </row>
    <row r="21" spans="1:2">
      <c r="A21" s="6" t="s">
        <v>30</v>
      </c>
      <c r="B21" s="5" t="s">
        <v>50</v>
      </c>
    </row>
    <row r="22" spans="1:2">
      <c r="A22" s="6" t="s">
        <v>26</v>
      </c>
      <c r="B22" s="5" t="s">
        <v>51</v>
      </c>
    </row>
    <row r="23" spans="1:2">
      <c r="A23" s="6" t="s">
        <v>29</v>
      </c>
      <c r="B23" s="5" t="s">
        <v>52</v>
      </c>
    </row>
    <row r="24" spans="1:2" s="137" customFormat="1">
      <c r="A24" s="139" t="s">
        <v>33</v>
      </c>
      <c r="B24" s="138" t="s">
        <v>743</v>
      </c>
    </row>
    <row r="25" spans="1:2">
      <c r="A25" s="139" t="s">
        <v>33</v>
      </c>
      <c r="B25" s="138" t="s">
        <v>124</v>
      </c>
    </row>
    <row r="26" spans="1:2">
      <c r="A26" s="6" t="s">
        <v>31</v>
      </c>
      <c r="B26" s="5" t="s">
        <v>54</v>
      </c>
    </row>
    <row r="27" spans="1:2">
      <c r="A27" s="6" t="s">
        <v>32</v>
      </c>
      <c r="B27" s="5" t="s">
        <v>55</v>
      </c>
    </row>
    <row r="28" spans="1:2">
      <c r="A28" s="6" t="s">
        <v>33</v>
      </c>
      <c r="B28" s="5" t="s">
        <v>67</v>
      </c>
    </row>
    <row r="29" spans="1:2">
      <c r="A29" s="6" t="s">
        <v>34</v>
      </c>
      <c r="B29" s="5" t="s">
        <v>56</v>
      </c>
    </row>
    <row r="30" spans="1:2">
      <c r="A30" s="6" t="s">
        <v>35</v>
      </c>
      <c r="B30" s="5" t="s">
        <v>57</v>
      </c>
    </row>
    <row r="31" spans="1:2">
      <c r="A31" s="6" t="s">
        <v>36</v>
      </c>
      <c r="B31" s="5" t="s">
        <v>58</v>
      </c>
    </row>
    <row r="32" spans="1:2">
      <c r="A32" s="6" t="s">
        <v>37</v>
      </c>
      <c r="B32" s="5" t="s">
        <v>59</v>
      </c>
    </row>
    <row r="33" spans="1:2">
      <c r="A33" s="6" t="s">
        <v>38</v>
      </c>
      <c r="B33" s="5" t="s">
        <v>60</v>
      </c>
    </row>
    <row r="34" spans="1:2">
      <c r="A34" s="6" t="s">
        <v>39</v>
      </c>
      <c r="B34" s="5" t="s">
        <v>61</v>
      </c>
    </row>
    <row r="35" spans="1:2">
      <c r="A35" s="6" t="s">
        <v>40</v>
      </c>
      <c r="B35" s="5" t="s">
        <v>62</v>
      </c>
    </row>
    <row r="36" spans="1:2">
      <c r="A36" s="6" t="s">
        <v>41</v>
      </c>
      <c r="B36" s="5" t="s">
        <v>63</v>
      </c>
    </row>
    <row r="37" spans="1:2">
      <c r="A37" s="6" t="s">
        <v>42</v>
      </c>
      <c r="B37" s="5" t="s">
        <v>64</v>
      </c>
    </row>
    <row r="39" spans="1:2">
      <c r="A39" s="6" t="s">
        <v>140</v>
      </c>
    </row>
    <row r="40" spans="1:2">
      <c r="A40" s="6" t="s">
        <v>66</v>
      </c>
      <c r="B40" s="5" t="s">
        <v>131</v>
      </c>
    </row>
    <row r="41" spans="1:2">
      <c r="A41" s="6" t="s">
        <v>47</v>
      </c>
      <c r="B41" s="5" t="s">
        <v>132</v>
      </c>
    </row>
    <row r="42" spans="1:2">
      <c r="A42" s="6" t="s">
        <v>48</v>
      </c>
      <c r="B42" s="5" t="s">
        <v>133</v>
      </c>
    </row>
    <row r="43" spans="1:2">
      <c r="A43" s="6" t="s">
        <v>49</v>
      </c>
      <c r="B43" s="5" t="s">
        <v>134</v>
      </c>
    </row>
    <row r="44" spans="1:2">
      <c r="A44" s="6" t="s">
        <v>50</v>
      </c>
      <c r="B44" s="5" t="s">
        <v>135</v>
      </c>
    </row>
    <row r="45" spans="1:2">
      <c r="A45" s="6" t="s">
        <v>51</v>
      </c>
      <c r="B45" s="5" t="s">
        <v>136</v>
      </c>
    </row>
    <row r="46" spans="1:2">
      <c r="A46" s="6" t="s">
        <v>52</v>
      </c>
      <c r="B46" s="5" t="s">
        <v>137</v>
      </c>
    </row>
    <row r="47" spans="1:2">
      <c r="A47" s="6" t="s">
        <v>53</v>
      </c>
      <c r="B47" s="5" t="s">
        <v>138</v>
      </c>
    </row>
    <row r="48" spans="1:2">
      <c r="A48" s="139" t="s">
        <v>595</v>
      </c>
      <c r="B48" s="138" t="s">
        <v>596</v>
      </c>
    </row>
    <row r="49" spans="1:2">
      <c r="A49" s="139" t="s">
        <v>743</v>
      </c>
      <c r="B49" s="138" t="s">
        <v>746</v>
      </c>
    </row>
    <row r="50" spans="1:2">
      <c r="A50" s="139" t="s">
        <v>124</v>
      </c>
      <c r="B50" s="138" t="s">
        <v>747</v>
      </c>
    </row>
    <row r="51" spans="1:2">
      <c r="A51" s="6" t="s">
        <v>119</v>
      </c>
      <c r="B51" s="5" t="s">
        <v>139</v>
      </c>
    </row>
    <row r="53" spans="1:2">
      <c r="A53" s="6" t="s">
        <v>65</v>
      </c>
    </row>
    <row r="54" spans="1:2">
      <c r="A54" s="6" t="s">
        <v>67</v>
      </c>
      <c r="B54" s="5" t="s">
        <v>130</v>
      </c>
    </row>
    <row r="55" spans="1:2">
      <c r="A55" s="6" t="s">
        <v>56</v>
      </c>
      <c r="B55" s="5" t="s">
        <v>80</v>
      </c>
    </row>
    <row r="56" spans="1:2">
      <c r="A56" s="6" t="s">
        <v>57</v>
      </c>
      <c r="B56" s="5" t="s">
        <v>81</v>
      </c>
    </row>
    <row r="57" spans="1:2">
      <c r="A57" s="6" t="s">
        <v>58</v>
      </c>
      <c r="B57" s="5" t="s">
        <v>82</v>
      </c>
    </row>
    <row r="58" spans="1:2">
      <c r="A58" s="6" t="s">
        <v>59</v>
      </c>
      <c r="B58" s="5" t="s">
        <v>83</v>
      </c>
    </row>
    <row r="59" spans="1:2">
      <c r="A59" s="6" t="s">
        <v>60</v>
      </c>
      <c r="B59" s="5" t="s">
        <v>84</v>
      </c>
    </row>
    <row r="60" spans="1:2">
      <c r="A60" s="6" t="s">
        <v>61</v>
      </c>
      <c r="B60" s="5" t="s">
        <v>85</v>
      </c>
    </row>
    <row r="61" spans="1:2">
      <c r="A61" s="6" t="s">
        <v>62</v>
      </c>
      <c r="B61" s="5" t="s">
        <v>86</v>
      </c>
    </row>
    <row r="62" spans="1:2">
      <c r="A62" s="6" t="s">
        <v>63</v>
      </c>
      <c r="B62" s="5" t="s">
        <v>87</v>
      </c>
    </row>
    <row r="63" spans="1:2">
      <c r="A63" s="6" t="s">
        <v>64</v>
      </c>
      <c r="B63" s="5" t="s">
        <v>88</v>
      </c>
    </row>
    <row r="64" spans="1:2">
      <c r="A64" s="6" t="s">
        <v>68</v>
      </c>
      <c r="B64" s="5" t="s">
        <v>89</v>
      </c>
    </row>
    <row r="65" spans="1:2">
      <c r="A65" s="6" t="s">
        <v>69</v>
      </c>
      <c r="B65" s="5" t="s">
        <v>90</v>
      </c>
    </row>
    <row r="66" spans="1:2">
      <c r="A66" s="6" t="s">
        <v>70</v>
      </c>
      <c r="B66" s="5" t="s">
        <v>91</v>
      </c>
    </row>
    <row r="67" spans="1:2">
      <c r="A67" s="6" t="s">
        <v>71</v>
      </c>
      <c r="B67" s="5" t="s">
        <v>92</v>
      </c>
    </row>
    <row r="68" spans="1:2">
      <c r="A68" s="6" t="s">
        <v>72</v>
      </c>
      <c r="B68" s="5" t="s">
        <v>93</v>
      </c>
    </row>
    <row r="69" spans="1:2">
      <c r="A69" s="6" t="s">
        <v>73</v>
      </c>
      <c r="B69" s="5" t="s">
        <v>101</v>
      </c>
    </row>
    <row r="70" spans="1:2">
      <c r="A70" s="6" t="s">
        <v>74</v>
      </c>
      <c r="B70" s="5" t="s">
        <v>102</v>
      </c>
    </row>
    <row r="71" spans="1:2">
      <c r="A71" s="6" t="s">
        <v>75</v>
      </c>
      <c r="B71" s="5" t="s">
        <v>103</v>
      </c>
    </row>
    <row r="72" spans="1:2">
      <c r="A72" s="6" t="s">
        <v>76</v>
      </c>
      <c r="B72" s="5" t="s">
        <v>104</v>
      </c>
    </row>
    <row r="73" spans="1:2">
      <c r="A73" s="6" t="s">
        <v>77</v>
      </c>
      <c r="B73" s="5" t="s">
        <v>94</v>
      </c>
    </row>
    <row r="74" spans="1:2">
      <c r="A74" s="6" t="s">
        <v>78</v>
      </c>
      <c r="B74" s="5" t="s">
        <v>95</v>
      </c>
    </row>
    <row r="75" spans="1:2">
      <c r="A75" s="6" t="s">
        <v>79</v>
      </c>
      <c r="B75" s="5" t="s">
        <v>96</v>
      </c>
    </row>
    <row r="76" spans="1:2">
      <c r="A76" s="139" t="s">
        <v>581</v>
      </c>
      <c r="B76" s="138" t="s">
        <v>582</v>
      </c>
    </row>
    <row r="77" spans="1:2">
      <c r="A77" s="6" t="s">
        <v>579</v>
      </c>
      <c r="B77" s="5" t="s">
        <v>580</v>
      </c>
    </row>
    <row r="78" spans="1:2">
      <c r="A78" s="6" t="s">
        <v>97</v>
      </c>
      <c r="B78" s="5" t="s">
        <v>98</v>
      </c>
    </row>
    <row r="79" spans="1:2">
      <c r="A79" s="6" t="s">
        <v>99</v>
      </c>
      <c r="B79" s="5" t="s">
        <v>100</v>
      </c>
    </row>
    <row r="80" spans="1:2">
      <c r="A80" s="6" t="s">
        <v>105</v>
      </c>
      <c r="B80" s="5" t="s">
        <v>106</v>
      </c>
    </row>
    <row r="81" spans="1:2">
      <c r="A81" s="6" t="s">
        <v>107</v>
      </c>
      <c r="B81" s="5" t="s">
        <v>108</v>
      </c>
    </row>
    <row r="82" spans="1:2">
      <c r="A82" s="6" t="s">
        <v>109</v>
      </c>
      <c r="B82" s="5" t="s">
        <v>110</v>
      </c>
    </row>
    <row r="83" spans="1:2">
      <c r="A83" s="6" t="s">
        <v>111</v>
      </c>
      <c r="B83" s="5" t="s">
        <v>112</v>
      </c>
    </row>
    <row r="84" spans="1:2">
      <c r="A84" s="6" t="s">
        <v>113</v>
      </c>
      <c r="B84" s="5" t="s">
        <v>114</v>
      </c>
    </row>
    <row r="85" spans="1:2">
      <c r="A85" s="6" t="s">
        <v>115</v>
      </c>
      <c r="B85" s="5" t="s">
        <v>116</v>
      </c>
    </row>
    <row r="86" spans="1:2">
      <c r="A86" s="6" t="s">
        <v>117</v>
      </c>
      <c r="B86" s="5" t="s">
        <v>118</v>
      </c>
    </row>
    <row r="87" spans="1:2">
      <c r="A87" s="6" t="s">
        <v>120</v>
      </c>
      <c r="B87" s="5" t="s">
        <v>121</v>
      </c>
    </row>
    <row r="88" spans="1:2">
      <c r="A88" s="6" t="s">
        <v>122</v>
      </c>
      <c r="B88" s="5" t="s">
        <v>123</v>
      </c>
    </row>
    <row r="89" spans="1:2">
      <c r="A89" s="6" t="s">
        <v>124</v>
      </c>
      <c r="B89" s="5" t="s">
        <v>125</v>
      </c>
    </row>
    <row r="90" spans="1:2">
      <c r="A90" s="6" t="s">
        <v>126</v>
      </c>
      <c r="B90" s="5" t="s">
        <v>127</v>
      </c>
    </row>
    <row r="91" spans="1:2">
      <c r="A91" s="6" t="s">
        <v>141</v>
      </c>
      <c r="B91" s="5" t="s">
        <v>142</v>
      </c>
    </row>
    <row r="92" spans="1:2">
      <c r="A92" s="139" t="s">
        <v>743</v>
      </c>
      <c r="B92" s="138" t="s">
        <v>744</v>
      </c>
    </row>
    <row r="93" spans="1:2">
      <c r="A93" s="139" t="s">
        <v>124</v>
      </c>
      <c r="B93" s="138" t="s">
        <v>745</v>
      </c>
    </row>
    <row r="94" spans="1:2">
      <c r="A94" s="6" t="s">
        <v>128</v>
      </c>
      <c r="B94" s="5" t="s">
        <v>129</v>
      </c>
    </row>
    <row r="96" spans="1:2">
      <c r="A96" s="6" t="s">
        <v>156</v>
      </c>
    </row>
    <row r="97" spans="1:2">
      <c r="A97" s="6">
        <v>0</v>
      </c>
      <c r="B97" s="5" t="s">
        <v>157</v>
      </c>
    </row>
    <row r="98" spans="1:2">
      <c r="A98">
        <v>3</v>
      </c>
      <c r="B98" s="5" t="s">
        <v>158</v>
      </c>
    </row>
    <row r="99" spans="1:2">
      <c r="A99">
        <v>6</v>
      </c>
      <c r="B99" s="5" t="s">
        <v>159</v>
      </c>
    </row>
    <row r="100" spans="1:2" s="137" customFormat="1">
      <c r="A100">
        <v>9</v>
      </c>
      <c r="B100" s="5" t="s">
        <v>160</v>
      </c>
    </row>
    <row r="101" spans="1:2" s="137" customFormat="1">
      <c r="A101"/>
      <c r="B101"/>
    </row>
    <row r="102" spans="1:2">
      <c r="A102" s="6" t="s">
        <v>161</v>
      </c>
      <c r="B102" s="5" t="s">
        <v>340</v>
      </c>
    </row>
    <row r="103" spans="1:2">
      <c r="A103" s="6" t="s">
        <v>162</v>
      </c>
      <c r="B103" s="5">
        <v>1</v>
      </c>
    </row>
    <row r="104" spans="1:2" s="137" customFormat="1">
      <c r="A104" s="6" t="s">
        <v>163</v>
      </c>
      <c r="B104" s="5">
        <v>2</v>
      </c>
    </row>
    <row r="105" spans="1:2">
      <c r="A105" s="6" t="s">
        <v>164</v>
      </c>
      <c r="B105" s="5">
        <v>3</v>
      </c>
    </row>
    <row r="106" spans="1:2">
      <c r="A106" s="6" t="s">
        <v>165</v>
      </c>
      <c r="B106" s="5">
        <v>4</v>
      </c>
    </row>
    <row r="107" spans="1:2">
      <c r="A107" s="139" t="s">
        <v>499</v>
      </c>
      <c r="B107" s="5">
        <v>5</v>
      </c>
    </row>
    <row r="108" spans="1:2">
      <c r="A108" s="139" t="s">
        <v>534</v>
      </c>
      <c r="B108" s="137"/>
    </row>
    <row r="109" spans="1:2">
      <c r="A109" s="6" t="s">
        <v>184</v>
      </c>
      <c r="B109" s="5" t="s">
        <v>490</v>
      </c>
    </row>
    <row r="110" spans="1:2">
      <c r="A110" s="6" t="s">
        <v>166</v>
      </c>
      <c r="B110" s="138" t="s">
        <v>624</v>
      </c>
    </row>
    <row r="111" spans="1:2">
      <c r="A111" s="6" t="s">
        <v>167</v>
      </c>
      <c r="B111" s="138" t="s">
        <v>625</v>
      </c>
    </row>
    <row r="112" spans="1:2">
      <c r="A112" s="139" t="s">
        <v>565</v>
      </c>
      <c r="B112" s="5" t="s">
        <v>491</v>
      </c>
    </row>
    <row r="113" spans="1:24">
      <c r="A113" s="139" t="s">
        <v>176</v>
      </c>
      <c r="B113" s="5" t="s">
        <v>492</v>
      </c>
    </row>
    <row r="114" spans="1:24">
      <c r="A114" s="139" t="s">
        <v>499</v>
      </c>
      <c r="B114" s="5" t="s">
        <v>493</v>
      </c>
    </row>
    <row r="115" spans="1:24">
      <c r="A115" s="6" t="s">
        <v>168</v>
      </c>
      <c r="B115" s="5" t="s">
        <v>678</v>
      </c>
    </row>
    <row r="116" spans="1:24">
      <c r="A116" s="6" t="s">
        <v>169</v>
      </c>
      <c r="B116" s="5" t="s">
        <v>684</v>
      </c>
    </row>
    <row r="117" spans="1:24">
      <c r="A117" s="6" t="s">
        <v>170</v>
      </c>
    </row>
    <row r="118" spans="1:24">
      <c r="A118" s="6" t="s">
        <v>487</v>
      </c>
    </row>
    <row r="119" spans="1:24">
      <c r="A119" s="6" t="s">
        <v>171</v>
      </c>
      <c r="B119" s="138" t="s">
        <v>553</v>
      </c>
      <c r="X119" t="e">
        <f>(S119*V119)/10 +Y66+'List Sources'!B15310W119</f>
        <v>#NAME?</v>
      </c>
    </row>
    <row r="120" spans="1:24">
      <c r="B120" s="138" t="s">
        <v>489</v>
      </c>
    </row>
    <row r="121" spans="1:24">
      <c r="B121" s="138" t="s">
        <v>554</v>
      </c>
    </row>
    <row r="122" spans="1:24">
      <c r="A122" s="6" t="s">
        <v>232</v>
      </c>
      <c r="B122" s="138" t="s">
        <v>652</v>
      </c>
    </row>
    <row r="123" spans="1:24">
      <c r="A123" s="139" t="s">
        <v>27</v>
      </c>
      <c r="B123" s="138" t="s">
        <v>653</v>
      </c>
    </row>
    <row r="124" spans="1:24">
      <c r="A124" s="139" t="s">
        <v>815</v>
      </c>
      <c r="B124" s="138" t="s">
        <v>654</v>
      </c>
    </row>
    <row r="125" spans="1:24">
      <c r="A125" s="139" t="s">
        <v>642</v>
      </c>
      <c r="B125" s="138" t="s">
        <v>655</v>
      </c>
    </row>
    <row r="126" spans="1:24">
      <c r="A126" s="139" t="s">
        <v>252</v>
      </c>
      <c r="B126" s="138" t="s">
        <v>729</v>
      </c>
    </row>
    <row r="127" spans="1:24">
      <c r="A127" s="139" t="s">
        <v>633</v>
      </c>
      <c r="B127" s="138" t="s">
        <v>730</v>
      </c>
    </row>
    <row r="128" spans="1:24">
      <c r="A128" s="139" t="s">
        <v>245</v>
      </c>
      <c r="B128" s="138" t="s">
        <v>731</v>
      </c>
    </row>
    <row r="129" spans="1:2">
      <c r="A129" s="139" t="s">
        <v>35</v>
      </c>
      <c r="B129" s="138" t="s">
        <v>732</v>
      </c>
    </row>
    <row r="130" spans="1:2">
      <c r="A130" s="139" t="s">
        <v>267</v>
      </c>
      <c r="B130" s="138" t="s">
        <v>734</v>
      </c>
    </row>
    <row r="131" spans="1:2">
      <c r="A131" s="139" t="s">
        <v>244</v>
      </c>
      <c r="B131" s="138" t="s">
        <v>735</v>
      </c>
    </row>
    <row r="132" spans="1:2">
      <c r="A132" s="139" t="s">
        <v>243</v>
      </c>
      <c r="B132" s="138" t="s">
        <v>733</v>
      </c>
    </row>
    <row r="133" spans="1:2">
      <c r="A133" s="139" t="s">
        <v>640</v>
      </c>
    </row>
    <row r="134" spans="1:2">
      <c r="A134" s="139" t="s">
        <v>34</v>
      </c>
      <c r="B134" s="138" t="s">
        <v>717</v>
      </c>
    </row>
    <row r="135" spans="1:2">
      <c r="A135" s="139" t="s">
        <v>639</v>
      </c>
      <c r="B135" s="138" t="s">
        <v>718</v>
      </c>
    </row>
    <row r="136" spans="1:2">
      <c r="A136" s="139" t="s">
        <v>251</v>
      </c>
      <c r="B136" s="138" t="s">
        <v>719</v>
      </c>
    </row>
    <row r="137" spans="1:2">
      <c r="A137" s="139" t="s">
        <v>247</v>
      </c>
      <c r="B137" s="138" t="s">
        <v>720</v>
      </c>
    </row>
    <row r="138" spans="1:2">
      <c r="A138" s="139" t="s">
        <v>238</v>
      </c>
      <c r="B138" s="138" t="s">
        <v>721</v>
      </c>
    </row>
    <row r="139" spans="1:2">
      <c r="A139" s="139" t="s">
        <v>265</v>
      </c>
      <c r="B139" s="138" t="s">
        <v>722</v>
      </c>
    </row>
    <row r="140" spans="1:2">
      <c r="A140" s="139" t="s">
        <v>234</v>
      </c>
      <c r="B140" s="138" t="s">
        <v>723</v>
      </c>
    </row>
    <row r="141" spans="1:2">
      <c r="A141" s="139" t="s">
        <v>256</v>
      </c>
      <c r="B141" s="138" t="s">
        <v>724</v>
      </c>
    </row>
    <row r="142" spans="1:2">
      <c r="A142" s="139" t="s">
        <v>635</v>
      </c>
      <c r="B142" s="138" t="s">
        <v>725</v>
      </c>
    </row>
    <row r="143" spans="1:2">
      <c r="A143" s="139" t="s">
        <v>547</v>
      </c>
      <c r="B143" s="138" t="s">
        <v>726</v>
      </c>
    </row>
    <row r="144" spans="1:2">
      <c r="A144" s="139" t="s">
        <v>548</v>
      </c>
      <c r="B144" s="138" t="s">
        <v>727</v>
      </c>
    </row>
    <row r="145" spans="1:2">
      <c r="A145" s="139" t="s">
        <v>33</v>
      </c>
      <c r="B145" s="138" t="s">
        <v>728</v>
      </c>
    </row>
    <row r="146" spans="1:2">
      <c r="A146" s="139" t="s">
        <v>39</v>
      </c>
      <c r="B146" s="138" t="s">
        <v>517</v>
      </c>
    </row>
    <row r="147" spans="1:2">
      <c r="A147" s="139" t="s">
        <v>32</v>
      </c>
      <c r="B147" s="138" t="s">
        <v>738</v>
      </c>
    </row>
    <row r="148" spans="1:2">
      <c r="A148" s="139" t="s">
        <v>551</v>
      </c>
      <c r="B148" s="138" t="s">
        <v>739</v>
      </c>
    </row>
    <row r="149" spans="1:2">
      <c r="A149" s="139" t="s">
        <v>533</v>
      </c>
      <c r="B149" s="138" t="s">
        <v>737</v>
      </c>
    </row>
    <row r="150" spans="1:2">
      <c r="A150" s="139" t="s">
        <v>31</v>
      </c>
      <c r="B150" s="138" t="s">
        <v>740</v>
      </c>
    </row>
    <row r="151" spans="1:2">
      <c r="A151" s="139" t="s">
        <v>255</v>
      </c>
      <c r="B151" s="138" t="s">
        <v>489</v>
      </c>
    </row>
    <row r="152" spans="1:2">
      <c r="A152" s="139" t="s">
        <v>552</v>
      </c>
      <c r="B152" s="138" t="s">
        <v>716</v>
      </c>
    </row>
    <row r="153" spans="1:2">
      <c r="A153" s="139" t="s">
        <v>28</v>
      </c>
    </row>
    <row r="154" spans="1:2">
      <c r="A154" s="139" t="s">
        <v>262</v>
      </c>
      <c r="B154" s="139"/>
    </row>
    <row r="155" spans="1:2">
      <c r="A155" s="139" t="s">
        <v>37</v>
      </c>
      <c r="B155" s="139"/>
    </row>
    <row r="156" spans="1:2">
      <c r="A156" s="139" t="s">
        <v>549</v>
      </c>
      <c r="B156" s="138" t="s">
        <v>585</v>
      </c>
    </row>
    <row r="157" spans="1:2">
      <c r="A157" s="139" t="s">
        <v>550</v>
      </c>
      <c r="B157" s="138" t="s">
        <v>586</v>
      </c>
    </row>
    <row r="158" spans="1:2">
      <c r="A158" s="139" t="s">
        <v>249</v>
      </c>
      <c r="B158" s="138" t="s">
        <v>587</v>
      </c>
    </row>
    <row r="159" spans="1:2">
      <c r="A159" s="139" t="s">
        <v>236</v>
      </c>
      <c r="B159" s="139"/>
    </row>
    <row r="160" spans="1:2">
      <c r="A160" s="139" t="s">
        <v>36</v>
      </c>
      <c r="B160" s="139"/>
    </row>
    <row r="161" spans="1:2" s="137" customFormat="1">
      <c r="A161" s="139" t="s">
        <v>240</v>
      </c>
      <c r="B161" s="139"/>
    </row>
    <row r="162" spans="1:2">
      <c r="A162" s="139" t="s">
        <v>259</v>
      </c>
      <c r="B162" s="139"/>
    </row>
    <row r="163" spans="1:2">
      <c r="A163" s="139" t="s">
        <v>21</v>
      </c>
      <c r="B163" s="139"/>
    </row>
    <row r="164" spans="1:2">
      <c r="A164" s="139" t="s">
        <v>258</v>
      </c>
      <c r="B164" s="138" t="s">
        <v>591</v>
      </c>
    </row>
    <row r="165" spans="1:2">
      <c r="A165" s="139" t="s">
        <v>260</v>
      </c>
      <c r="B165" s="138" t="s">
        <v>592</v>
      </c>
    </row>
    <row r="166" spans="1:2">
      <c r="A166" s="139" t="s">
        <v>239</v>
      </c>
      <c r="B166" s="139"/>
    </row>
    <row r="167" spans="1:2">
      <c r="A167" s="139" t="s">
        <v>40</v>
      </c>
      <c r="B167" s="138">
        <v>0</v>
      </c>
    </row>
    <row r="168" spans="1:2">
      <c r="A168" s="139" t="s">
        <v>41</v>
      </c>
      <c r="B168" s="138">
        <v>10</v>
      </c>
    </row>
    <row r="169" spans="1:2">
      <c r="A169" s="139" t="s">
        <v>266</v>
      </c>
      <c r="B169" s="138">
        <v>50</v>
      </c>
    </row>
    <row r="170" spans="1:2">
      <c r="A170" s="139" t="s">
        <v>242</v>
      </c>
      <c r="B170" s="138">
        <v>100</v>
      </c>
    </row>
    <row r="171" spans="1:2">
      <c r="A171" s="139" t="s">
        <v>30</v>
      </c>
      <c r="B171" s="139"/>
    </row>
    <row r="172" spans="1:2">
      <c r="A172" s="139" t="s">
        <v>521</v>
      </c>
      <c r="B172" s="139"/>
    </row>
    <row r="173" spans="1:2">
      <c r="A173" s="139" t="s">
        <v>241</v>
      </c>
      <c r="B173" s="139"/>
    </row>
    <row r="174" spans="1:2">
      <c r="A174" s="139" t="s">
        <v>641</v>
      </c>
      <c r="B174" s="139"/>
    </row>
    <row r="175" spans="1:2">
      <c r="A175" s="139" t="s">
        <v>248</v>
      </c>
      <c r="B175" s="139"/>
    </row>
    <row r="176" spans="1:2">
      <c r="A176" s="139" t="s">
        <v>250</v>
      </c>
      <c r="B176" s="139"/>
    </row>
    <row r="177" spans="1:2">
      <c r="A177" s="139" t="s">
        <v>522</v>
      </c>
      <c r="B177" s="139"/>
    </row>
    <row r="178" spans="1:2">
      <c r="A178" s="139" t="s">
        <v>26</v>
      </c>
      <c r="B178" s="139"/>
    </row>
    <row r="179" spans="1:2">
      <c r="A179" s="139" t="s">
        <v>264</v>
      </c>
      <c r="B179" s="139"/>
    </row>
    <row r="180" spans="1:2">
      <c r="A180" s="139" t="s">
        <v>29</v>
      </c>
      <c r="B180" s="139"/>
    </row>
    <row r="181" spans="1:2">
      <c r="A181" s="139" t="s">
        <v>261</v>
      </c>
      <c r="B181" s="139"/>
    </row>
    <row r="182" spans="1:2">
      <c r="A182" s="139" t="s">
        <v>42</v>
      </c>
      <c r="B182" s="139"/>
    </row>
    <row r="183" spans="1:2">
      <c r="A183" s="139" t="s">
        <v>246</v>
      </c>
      <c r="B183" s="139"/>
    </row>
    <row r="184" spans="1:2">
      <c r="A184" s="139" t="s">
        <v>257</v>
      </c>
      <c r="B184" s="139"/>
    </row>
    <row r="185" spans="1:2">
      <c r="A185" s="139" t="s">
        <v>23</v>
      </c>
      <c r="B185" s="139"/>
    </row>
    <row r="186" spans="1:2">
      <c r="A186" s="139" t="s">
        <v>519</v>
      </c>
      <c r="B186" s="139"/>
    </row>
    <row r="187" spans="1:2">
      <c r="A187" s="139" t="s">
        <v>237</v>
      </c>
      <c r="B187" s="139"/>
    </row>
    <row r="188" spans="1:2">
      <c r="A188" s="139" t="s">
        <v>263</v>
      </c>
      <c r="B188" s="139"/>
    </row>
    <row r="189" spans="1:2">
      <c r="A189" s="139" t="s">
        <v>253</v>
      </c>
      <c r="B189" s="139"/>
    </row>
    <row r="190" spans="1:2">
      <c r="A190" s="139" t="s">
        <v>816</v>
      </c>
      <c r="B190" s="139"/>
    </row>
    <row r="191" spans="1:2">
      <c r="A191" s="139" t="s">
        <v>518</v>
      </c>
      <c r="B191" s="139"/>
    </row>
    <row r="192" spans="1:2">
      <c r="A192" s="139" t="s">
        <v>233</v>
      </c>
      <c r="B192" s="139"/>
    </row>
    <row r="193" spans="1:2">
      <c r="A193" s="139" t="s">
        <v>22</v>
      </c>
      <c r="B193" s="139"/>
    </row>
    <row r="194" spans="1:2">
      <c r="A194" s="139" t="s">
        <v>643</v>
      </c>
      <c r="B194" s="139"/>
    </row>
    <row r="195" spans="1:2">
      <c r="A195" s="139" t="s">
        <v>269</v>
      </c>
      <c r="B195" s="139"/>
    </row>
    <row r="196" spans="1:2">
      <c r="A196" s="139" t="s">
        <v>546</v>
      </c>
      <c r="B196" s="139"/>
    </row>
    <row r="197" spans="1:2">
      <c r="A197" s="139" t="s">
        <v>632</v>
      </c>
      <c r="B197" s="139"/>
    </row>
    <row r="198" spans="1:2">
      <c r="A198" s="139" t="s">
        <v>24</v>
      </c>
      <c r="B198" s="139"/>
    </row>
    <row r="199" spans="1:2">
      <c r="A199" s="139" t="s">
        <v>235</v>
      </c>
      <c r="B199" s="139"/>
    </row>
    <row r="200" spans="1:2">
      <c r="A200" s="139" t="s">
        <v>254</v>
      </c>
      <c r="B200" s="139"/>
    </row>
    <row r="201" spans="1:2">
      <c r="A201" s="139" t="s">
        <v>38</v>
      </c>
      <c r="B201" s="139"/>
    </row>
    <row r="202" spans="1:2">
      <c r="A202" s="139" t="s">
        <v>268</v>
      </c>
      <c r="B202" s="139"/>
    </row>
    <row r="203" spans="1:2">
      <c r="A203" s="139" t="s">
        <v>638</v>
      </c>
      <c r="B203" s="139"/>
    </row>
    <row r="204" spans="1:2">
      <c r="A204" s="139" t="s">
        <v>634</v>
      </c>
      <c r="B204" s="139"/>
    </row>
    <row r="205" spans="1:2">
      <c r="A205" s="139" t="s">
        <v>637</v>
      </c>
      <c r="B205" s="139"/>
    </row>
    <row r="206" spans="1:2">
      <c r="A206" s="139" t="s">
        <v>636</v>
      </c>
      <c r="B206" s="139"/>
    </row>
    <row r="207" spans="1:2">
      <c r="B207" s="139"/>
    </row>
    <row r="208" spans="1:2">
      <c r="B208" s="139"/>
    </row>
    <row r="209" spans="2:2">
      <c r="B209" s="139"/>
    </row>
    <row r="210" spans="2:2">
      <c r="B210" s="139"/>
    </row>
    <row r="211" spans="2:2">
      <c r="B211" s="139"/>
    </row>
  </sheetData>
  <sortState ref="A110:A168">
    <sortCondition ref="A110:A168"/>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G267"/>
  <sheetViews>
    <sheetView topLeftCell="A13" zoomScale="75" zoomScaleNormal="75" zoomScalePageLayoutView="75" workbookViewId="0">
      <selection activeCell="A33" sqref="A33:XFD33"/>
    </sheetView>
  </sheetViews>
  <sheetFormatPr baseColWidth="10" defaultColWidth="11" defaultRowHeight="15" x14ac:dyDescent="0"/>
  <cols>
    <col min="1" max="2" width="14.5" style="7" customWidth="1"/>
    <col min="3" max="3" width="27.5" style="7" customWidth="1"/>
    <col min="4" max="4" width="11.6640625" style="7" customWidth="1"/>
    <col min="5" max="5" width="11.1640625" style="9" customWidth="1"/>
    <col min="6" max="6" width="7.5" style="9" customWidth="1"/>
    <col min="7" max="7" width="12" style="9" customWidth="1"/>
    <col min="8" max="8" width="8.33203125" style="9" customWidth="1"/>
    <col min="9" max="9" width="18.5" style="9" customWidth="1"/>
    <col min="10" max="10" width="17.6640625" style="9" customWidth="1"/>
    <col min="11" max="11" width="20" style="9" customWidth="1"/>
    <col min="12" max="12" width="18.83203125" style="9" customWidth="1"/>
    <col min="13" max="13" width="17.1640625" style="9" customWidth="1"/>
    <col min="14" max="14" width="17.6640625" style="9" customWidth="1"/>
    <col min="15" max="15" width="18.5" style="9" customWidth="1"/>
    <col min="16" max="17" width="9.33203125" style="9" customWidth="1"/>
    <col min="18" max="18" width="8.5" style="9" customWidth="1"/>
    <col min="19" max="19" width="17.83203125" style="9" customWidth="1"/>
    <col min="20" max="20" width="16.1640625" style="9" customWidth="1"/>
    <col min="21" max="21" width="12.33203125" style="9" customWidth="1"/>
    <col min="22" max="22" width="12.33203125" style="53" customWidth="1"/>
    <col min="23" max="23" width="44.6640625" style="7" customWidth="1"/>
    <col min="24" max="24" width="15.5" style="7" customWidth="1"/>
    <col min="25" max="25" width="17.1640625" style="5" customWidth="1"/>
    <col min="26" max="26" width="33.83203125" customWidth="1"/>
    <col min="27" max="27" width="22.6640625" customWidth="1"/>
  </cols>
  <sheetData>
    <row r="1" spans="1:27" s="3" customFormat="1" ht="30" customHeight="1" thickBot="1">
      <c r="A1" s="314" t="s">
        <v>172</v>
      </c>
      <c r="B1" s="315"/>
      <c r="C1" s="315"/>
      <c r="D1" s="315"/>
      <c r="E1" s="315"/>
      <c r="F1" s="315"/>
      <c r="G1" s="315"/>
      <c r="H1" s="315"/>
      <c r="I1" s="315"/>
      <c r="J1" s="315"/>
      <c r="K1" s="315"/>
      <c r="L1" s="315"/>
      <c r="M1" s="315"/>
      <c r="N1" s="315"/>
      <c r="O1" s="315"/>
      <c r="P1" s="315"/>
      <c r="Q1" s="315"/>
      <c r="R1" s="315"/>
      <c r="S1" s="316"/>
      <c r="T1" s="316"/>
      <c r="U1" s="316"/>
      <c r="V1" s="316"/>
      <c r="W1" s="317"/>
      <c r="X1" s="215"/>
      <c r="Y1" s="62"/>
    </row>
    <row r="2" spans="1:27" s="13" customFormat="1" ht="16" customHeight="1" thickBot="1">
      <c r="A2" s="318"/>
      <c r="B2" s="319"/>
      <c r="C2" s="319"/>
      <c r="D2" s="319"/>
      <c r="E2" s="319"/>
      <c r="F2" s="319"/>
      <c r="G2" s="319"/>
      <c r="H2" s="319"/>
      <c r="I2" s="319"/>
      <c r="J2" s="319"/>
      <c r="K2" s="319"/>
      <c r="L2" s="319"/>
      <c r="M2" s="17" t="s">
        <v>150</v>
      </c>
      <c r="N2" s="16" t="s">
        <v>151</v>
      </c>
      <c r="O2" s="16" t="s">
        <v>152</v>
      </c>
      <c r="P2" s="16" t="s">
        <v>153</v>
      </c>
      <c r="Q2" s="26" t="s">
        <v>182</v>
      </c>
      <c r="R2" s="320" t="s">
        <v>341</v>
      </c>
      <c r="S2" s="321"/>
      <c r="T2" s="321"/>
      <c r="U2" s="31" t="s">
        <v>323</v>
      </c>
      <c r="V2" s="54" t="s">
        <v>324</v>
      </c>
      <c r="W2" s="168" t="s">
        <v>328</v>
      </c>
      <c r="X2" s="168" t="s">
        <v>487</v>
      </c>
      <c r="Y2" s="325" t="s">
        <v>342</v>
      </c>
      <c r="Z2" s="327" t="s">
        <v>185</v>
      </c>
    </row>
    <row r="3" spans="1:27" ht="91" thickBot="1">
      <c r="A3" s="329" t="s">
        <v>173</v>
      </c>
      <c r="B3" s="330"/>
      <c r="C3" s="330"/>
      <c r="D3" s="330"/>
      <c r="E3" s="330"/>
      <c r="F3" s="330"/>
      <c r="G3" s="330"/>
      <c r="H3" s="330"/>
      <c r="I3" s="330"/>
      <c r="J3" s="330"/>
      <c r="K3" s="330"/>
      <c r="L3" s="330"/>
      <c r="M3" s="21" t="s">
        <v>174</v>
      </c>
      <c r="N3" s="22" t="s">
        <v>175</v>
      </c>
      <c r="O3" s="22" t="s">
        <v>176</v>
      </c>
      <c r="P3" s="22" t="s">
        <v>177</v>
      </c>
      <c r="Q3" s="23" t="s">
        <v>410</v>
      </c>
      <c r="R3" s="322"/>
      <c r="S3" s="323"/>
      <c r="T3" s="323"/>
      <c r="U3" s="21" t="s">
        <v>325</v>
      </c>
      <c r="V3" s="23" t="s">
        <v>326</v>
      </c>
      <c r="W3" s="169" t="s">
        <v>329</v>
      </c>
      <c r="X3" s="169" t="s">
        <v>707</v>
      </c>
      <c r="Y3" s="326"/>
      <c r="Z3" s="328"/>
    </row>
    <row r="4" spans="1:27" s="1" customFormat="1" ht="325" customHeight="1" thickBot="1">
      <c r="A4" s="329" t="s">
        <v>154</v>
      </c>
      <c r="B4" s="330"/>
      <c r="C4" s="330"/>
      <c r="D4" s="330"/>
      <c r="E4" s="330"/>
      <c r="F4" s="330"/>
      <c r="G4" s="330"/>
      <c r="H4" s="330"/>
      <c r="I4" s="330"/>
      <c r="J4" s="330"/>
      <c r="K4" s="330"/>
      <c r="L4" s="331"/>
      <c r="M4" s="18" t="s">
        <v>413</v>
      </c>
      <c r="N4" s="19" t="s">
        <v>178</v>
      </c>
      <c r="O4" s="19" t="s">
        <v>406</v>
      </c>
      <c r="P4" s="19" t="s">
        <v>408</v>
      </c>
      <c r="Q4" s="20" t="s">
        <v>486</v>
      </c>
      <c r="R4" s="322"/>
      <c r="S4" s="323"/>
      <c r="T4" s="324"/>
      <c r="U4" s="35" t="s">
        <v>327</v>
      </c>
      <c r="V4" s="20" t="s">
        <v>335</v>
      </c>
      <c r="W4" s="36"/>
      <c r="X4" s="171" t="s">
        <v>711</v>
      </c>
      <c r="Y4" s="326"/>
      <c r="Z4" s="328"/>
    </row>
    <row r="5" spans="1:27" s="1" customFormat="1" ht="16" customHeight="1" thickBot="1">
      <c r="A5" s="332" t="s">
        <v>149</v>
      </c>
      <c r="B5" s="333"/>
      <c r="C5" s="333"/>
      <c r="D5" s="333"/>
      <c r="E5" s="333"/>
      <c r="F5" s="333"/>
      <c r="G5" s="333"/>
      <c r="H5" s="333"/>
      <c r="I5" s="333"/>
      <c r="J5" s="333"/>
      <c r="K5" s="333"/>
      <c r="L5" s="334"/>
      <c r="M5" s="18" t="s">
        <v>179</v>
      </c>
      <c r="N5" s="19" t="s">
        <v>180</v>
      </c>
      <c r="O5" s="18" t="s">
        <v>180</v>
      </c>
      <c r="P5" s="19" t="s">
        <v>179</v>
      </c>
      <c r="Q5" s="20" t="s">
        <v>181</v>
      </c>
      <c r="R5" s="322"/>
      <c r="S5" s="323"/>
      <c r="T5" s="324"/>
      <c r="U5" s="172" t="s">
        <v>346</v>
      </c>
      <c r="V5" s="173" t="s">
        <v>336</v>
      </c>
      <c r="W5" s="174"/>
      <c r="X5" s="175" t="s">
        <v>709</v>
      </c>
      <c r="Y5" s="326"/>
      <c r="Z5" s="328"/>
    </row>
    <row r="6" spans="1:27" s="1" customFormat="1" ht="226" thickBot="1">
      <c r="A6" s="332" t="s">
        <v>183</v>
      </c>
      <c r="B6" s="333"/>
      <c r="C6" s="333"/>
      <c r="D6" s="333"/>
      <c r="E6" s="333"/>
      <c r="F6" s="333"/>
      <c r="G6" s="333"/>
      <c r="H6" s="333"/>
      <c r="I6" s="333"/>
      <c r="J6" s="333"/>
      <c r="K6" s="333"/>
      <c r="L6" s="334"/>
      <c r="M6" s="18" t="s">
        <v>332</v>
      </c>
      <c r="N6" s="19" t="s">
        <v>330</v>
      </c>
      <c r="O6" s="19" t="s">
        <v>331</v>
      </c>
      <c r="P6" s="19" t="s">
        <v>333</v>
      </c>
      <c r="Q6" s="20" t="s">
        <v>334</v>
      </c>
      <c r="R6" s="322"/>
      <c r="S6" s="323"/>
      <c r="T6" s="324"/>
      <c r="U6" s="172" t="s">
        <v>412</v>
      </c>
      <c r="V6" s="176" t="s">
        <v>337</v>
      </c>
      <c r="W6" s="174"/>
      <c r="X6" s="177" t="s">
        <v>710</v>
      </c>
      <c r="Y6" s="326"/>
      <c r="Z6" s="328"/>
    </row>
    <row r="7" spans="1:27" s="1" customFormat="1" ht="16" customHeight="1" thickBot="1">
      <c r="A7" s="335" t="s">
        <v>155</v>
      </c>
      <c r="B7" s="336"/>
      <c r="C7" s="336"/>
      <c r="D7" s="336"/>
      <c r="E7" s="336"/>
      <c r="F7" s="336"/>
      <c r="G7" s="336"/>
      <c r="H7" s="336"/>
      <c r="I7" s="336"/>
      <c r="J7" s="336"/>
      <c r="K7" s="336"/>
      <c r="L7" s="337"/>
      <c r="M7" s="127">
        <v>4</v>
      </c>
      <c r="N7" s="128">
        <v>3</v>
      </c>
      <c r="O7" s="128">
        <v>2</v>
      </c>
      <c r="P7" s="128">
        <v>2</v>
      </c>
      <c r="Q7" s="129">
        <v>8</v>
      </c>
      <c r="R7" s="322"/>
      <c r="S7" s="323"/>
      <c r="T7" s="324"/>
      <c r="U7" s="130">
        <v>1</v>
      </c>
      <c r="V7" s="131">
        <v>1</v>
      </c>
      <c r="W7" s="132"/>
      <c r="X7" s="178">
        <v>10</v>
      </c>
      <c r="Y7" s="326"/>
      <c r="Z7" s="328"/>
    </row>
    <row r="8" spans="1:27" s="1" customFormat="1" ht="76" thickBot="1">
      <c r="A8" s="179" t="s">
        <v>145</v>
      </c>
      <c r="B8" s="2" t="s">
        <v>588</v>
      </c>
      <c r="C8" s="180" t="s">
        <v>143</v>
      </c>
      <c r="D8" s="180" t="s">
        <v>590</v>
      </c>
      <c r="E8" s="2" t="s">
        <v>147</v>
      </c>
      <c r="F8" s="2" t="s">
        <v>144</v>
      </c>
      <c r="G8" s="2" t="s">
        <v>146</v>
      </c>
      <c r="H8" s="2" t="s">
        <v>148</v>
      </c>
      <c r="I8" s="181" t="s">
        <v>494</v>
      </c>
      <c r="J8" s="181" t="s">
        <v>713</v>
      </c>
      <c r="K8" s="180" t="s">
        <v>714</v>
      </c>
      <c r="L8" s="2" t="s">
        <v>271</v>
      </c>
      <c r="M8" s="32" t="s">
        <v>174</v>
      </c>
      <c r="N8" s="32" t="s">
        <v>175</v>
      </c>
      <c r="O8" s="32" t="s">
        <v>176</v>
      </c>
      <c r="P8" s="32" t="s">
        <v>177</v>
      </c>
      <c r="Q8" s="32" t="s">
        <v>410</v>
      </c>
      <c r="R8" s="46" t="s">
        <v>321</v>
      </c>
      <c r="S8" s="46" t="s">
        <v>411</v>
      </c>
      <c r="T8" s="46" t="s">
        <v>322</v>
      </c>
      <c r="U8" s="46" t="s">
        <v>338</v>
      </c>
      <c r="V8" s="46" t="s">
        <v>339</v>
      </c>
      <c r="W8" s="46" t="s">
        <v>343</v>
      </c>
      <c r="X8" s="46" t="s">
        <v>708</v>
      </c>
      <c r="Y8" s="61" t="s">
        <v>342</v>
      </c>
      <c r="Z8" s="182" t="s">
        <v>185</v>
      </c>
    </row>
    <row r="9" spans="1:27" s="13" customFormat="1" ht="30">
      <c r="A9" s="95" t="s">
        <v>351</v>
      </c>
      <c r="B9" s="95"/>
      <c r="C9" s="97" t="s">
        <v>345</v>
      </c>
      <c r="D9" s="97"/>
      <c r="E9" s="140" t="s">
        <v>49</v>
      </c>
      <c r="F9" s="95" t="s">
        <v>67</v>
      </c>
      <c r="G9" s="95" t="s">
        <v>251</v>
      </c>
      <c r="H9" s="94" t="s">
        <v>165</v>
      </c>
      <c r="I9" s="125"/>
      <c r="J9" s="125"/>
      <c r="K9" s="125"/>
      <c r="L9" s="95"/>
      <c r="M9" s="95">
        <v>0</v>
      </c>
      <c r="N9" s="95">
        <v>3</v>
      </c>
      <c r="O9" s="95">
        <v>0</v>
      </c>
      <c r="P9" s="95">
        <v>0</v>
      </c>
      <c r="Q9" s="95">
        <v>9</v>
      </c>
      <c r="R9" s="95" t="e">
        <f>(M9*#REF!)+(N9*#REF!)+(O9*#REF!)+(P9*#REF!)</f>
        <v>#REF!</v>
      </c>
      <c r="S9" s="95" t="e">
        <f>Q9*#REF!</f>
        <v>#REF!</v>
      </c>
      <c r="T9" s="95" t="e">
        <f t="shared" ref="T9:T14" si="0">R9+S9</f>
        <v>#REF!</v>
      </c>
      <c r="U9" s="95">
        <v>1</v>
      </c>
      <c r="V9" s="95">
        <v>1</v>
      </c>
      <c r="W9" s="95">
        <f t="shared" ref="W9:W14" si="1">U9*V9</f>
        <v>1</v>
      </c>
      <c r="X9" s="90">
        <v>0</v>
      </c>
      <c r="Y9" s="145" t="e">
        <f t="shared" ref="Y9:Y14" si="2">(T9*W9)/10</f>
        <v>#REF!</v>
      </c>
      <c r="Z9" s="96"/>
      <c r="AA9" s="104"/>
    </row>
    <row r="10" spans="1:27">
      <c r="A10" s="95" t="s">
        <v>356</v>
      </c>
      <c r="B10" s="95"/>
      <c r="C10" s="99" t="s">
        <v>197</v>
      </c>
      <c r="D10" s="99"/>
      <c r="E10" s="140" t="s">
        <v>49</v>
      </c>
      <c r="F10" s="95" t="s">
        <v>67</v>
      </c>
      <c r="G10" s="125" t="s">
        <v>252</v>
      </c>
      <c r="H10" s="125" t="s">
        <v>162</v>
      </c>
      <c r="I10" s="125"/>
      <c r="J10" s="125"/>
      <c r="K10" s="125"/>
      <c r="L10" s="95"/>
      <c r="M10" s="95">
        <v>9</v>
      </c>
      <c r="N10" s="95">
        <v>9</v>
      </c>
      <c r="O10" s="95">
        <v>9</v>
      </c>
      <c r="P10" s="95">
        <v>0</v>
      </c>
      <c r="Q10" s="95">
        <v>0</v>
      </c>
      <c r="R10" s="140" t="e">
        <f>(M10*#REF!)+(N10*#REF!)+(O10*#REF!)+(P10*#REF!)</f>
        <v>#REF!</v>
      </c>
      <c r="S10" s="95" t="e">
        <f>Q10*#REF!</f>
        <v>#REF!</v>
      </c>
      <c r="T10" s="95" t="e">
        <f t="shared" si="0"/>
        <v>#REF!</v>
      </c>
      <c r="U10" s="95">
        <v>1</v>
      </c>
      <c r="V10" s="95">
        <v>4</v>
      </c>
      <c r="W10" s="95">
        <f t="shared" si="1"/>
        <v>4</v>
      </c>
      <c r="X10" s="10">
        <v>0</v>
      </c>
      <c r="Y10" s="145" t="e">
        <f t="shared" si="2"/>
        <v>#REF!</v>
      </c>
      <c r="Z10" s="96" t="s">
        <v>212</v>
      </c>
    </row>
    <row r="11" spans="1:27" ht="30">
      <c r="A11" s="95" t="s">
        <v>358</v>
      </c>
      <c r="B11" s="95"/>
      <c r="C11" s="93" t="s">
        <v>199</v>
      </c>
      <c r="D11" s="93"/>
      <c r="E11" s="140" t="s">
        <v>49</v>
      </c>
      <c r="F11" s="95" t="s">
        <v>67</v>
      </c>
      <c r="G11" s="140" t="s">
        <v>252</v>
      </c>
      <c r="H11" s="94" t="s">
        <v>165</v>
      </c>
      <c r="I11" s="125"/>
      <c r="J11" s="125"/>
      <c r="K11" s="125"/>
      <c r="L11" s="95" t="s">
        <v>170</v>
      </c>
      <c r="M11" s="95">
        <v>3</v>
      </c>
      <c r="N11" s="95">
        <v>3</v>
      </c>
      <c r="O11" s="95">
        <v>3</v>
      </c>
      <c r="P11" s="95">
        <v>0</v>
      </c>
      <c r="Q11" s="95">
        <v>0</v>
      </c>
      <c r="R11" s="140" t="e">
        <f>(M11*#REF!)+(N11*#REF!)+(O11*#REF!)+(P11*#REF!)</f>
        <v>#REF!</v>
      </c>
      <c r="S11" s="95" t="e">
        <f>Q11*#REF!</f>
        <v>#REF!</v>
      </c>
      <c r="T11" s="95" t="e">
        <f t="shared" si="0"/>
        <v>#REF!</v>
      </c>
      <c r="U11" s="95">
        <v>1</v>
      </c>
      <c r="V11" s="95">
        <v>1</v>
      </c>
      <c r="W11" s="95">
        <f t="shared" si="1"/>
        <v>1</v>
      </c>
      <c r="X11" s="216">
        <v>0</v>
      </c>
      <c r="Y11" s="145" t="e">
        <f t="shared" si="2"/>
        <v>#REF!</v>
      </c>
      <c r="Z11" s="96" t="s">
        <v>214</v>
      </c>
    </row>
    <row r="12" spans="1:27" ht="30">
      <c r="A12" s="95" t="s">
        <v>360</v>
      </c>
      <c r="B12" s="95"/>
      <c r="C12" s="99" t="s">
        <v>194</v>
      </c>
      <c r="D12" s="99"/>
      <c r="E12" s="140" t="s">
        <v>49</v>
      </c>
      <c r="F12" s="95" t="s">
        <v>60</v>
      </c>
      <c r="G12" s="95" t="s">
        <v>38</v>
      </c>
      <c r="H12" s="140" t="s">
        <v>165</v>
      </c>
      <c r="I12" s="95"/>
      <c r="J12" s="95"/>
      <c r="K12" s="95"/>
      <c r="L12" s="95" t="s">
        <v>171</v>
      </c>
      <c r="M12" s="95">
        <v>9</v>
      </c>
      <c r="N12" s="95">
        <v>3</v>
      </c>
      <c r="O12" s="95">
        <v>0</v>
      </c>
      <c r="P12" s="95">
        <v>9</v>
      </c>
      <c r="Q12" s="95">
        <v>0</v>
      </c>
      <c r="R12" s="140" t="e">
        <f>(M12*#REF!)+(N12*#REF!)+(O12*#REF!)+(P12*#REF!)</f>
        <v>#REF!</v>
      </c>
      <c r="S12" s="95" t="e">
        <f>Q12*#REF!</f>
        <v>#REF!</v>
      </c>
      <c r="T12" s="95" t="e">
        <f t="shared" si="0"/>
        <v>#REF!</v>
      </c>
      <c r="U12" s="95">
        <v>1</v>
      </c>
      <c r="V12" s="95">
        <v>3</v>
      </c>
      <c r="W12" s="95">
        <f t="shared" si="1"/>
        <v>3</v>
      </c>
      <c r="X12" s="216">
        <v>0</v>
      </c>
      <c r="Y12" s="145" t="e">
        <f t="shared" si="2"/>
        <v>#REF!</v>
      </c>
      <c r="Z12" s="96"/>
    </row>
    <row r="13" spans="1:27" ht="30">
      <c r="A13" s="95" t="s">
        <v>391</v>
      </c>
      <c r="B13" s="95"/>
      <c r="C13" s="99" t="s">
        <v>392</v>
      </c>
      <c r="D13" s="99"/>
      <c r="E13" s="140" t="s">
        <v>49</v>
      </c>
      <c r="F13" s="95" t="s">
        <v>60</v>
      </c>
      <c r="G13" s="140" t="s">
        <v>238</v>
      </c>
      <c r="H13" s="94" t="s">
        <v>165</v>
      </c>
      <c r="I13" s="125"/>
      <c r="J13" s="125"/>
      <c r="K13" s="125"/>
      <c r="L13" s="95"/>
      <c r="M13" s="95">
        <v>9</v>
      </c>
      <c r="N13" s="95">
        <v>3</v>
      </c>
      <c r="O13" s="95">
        <v>0</v>
      </c>
      <c r="P13" s="95">
        <v>0</v>
      </c>
      <c r="Q13" s="95">
        <v>0</v>
      </c>
      <c r="R13" s="140" t="e">
        <f>(M13*#REF!)+(N13*#REF!)+(O13*#REF!)+(P13*#REF!)</f>
        <v>#REF!</v>
      </c>
      <c r="S13" s="95" t="e">
        <f>Q13*#REF!</f>
        <v>#REF!</v>
      </c>
      <c r="T13" s="95" t="e">
        <f t="shared" si="0"/>
        <v>#REF!</v>
      </c>
      <c r="U13" s="95">
        <v>3</v>
      </c>
      <c r="V13" s="95">
        <v>1</v>
      </c>
      <c r="W13" s="95">
        <f t="shared" si="1"/>
        <v>3</v>
      </c>
      <c r="X13" s="216">
        <v>0</v>
      </c>
      <c r="Y13" s="145" t="e">
        <f t="shared" si="2"/>
        <v>#REF!</v>
      </c>
      <c r="Z13" s="96"/>
    </row>
    <row r="14" spans="1:27" ht="30">
      <c r="A14" s="95" t="s">
        <v>393</v>
      </c>
      <c r="B14" s="95"/>
      <c r="C14" s="99" t="s">
        <v>394</v>
      </c>
      <c r="D14" s="99"/>
      <c r="E14" s="140" t="s">
        <v>49</v>
      </c>
      <c r="F14" s="95" t="s">
        <v>60</v>
      </c>
      <c r="G14" s="140" t="s">
        <v>233</v>
      </c>
      <c r="H14" s="94" t="s">
        <v>165</v>
      </c>
      <c r="I14" s="125"/>
      <c r="J14" s="125"/>
      <c r="K14" s="125"/>
      <c r="L14" s="95"/>
      <c r="M14" s="95">
        <v>9</v>
      </c>
      <c r="N14" s="95">
        <v>3</v>
      </c>
      <c r="O14" s="95">
        <v>0</v>
      </c>
      <c r="P14" s="95">
        <v>0</v>
      </c>
      <c r="Q14" s="95">
        <v>0</v>
      </c>
      <c r="R14" s="140" t="e">
        <f>(M14*#REF!)+(N14*#REF!)+(O14*#REF!)+(P14*#REF!)</f>
        <v>#REF!</v>
      </c>
      <c r="S14" s="95" t="e">
        <f>Q14*#REF!</f>
        <v>#REF!</v>
      </c>
      <c r="T14" s="95" t="e">
        <f t="shared" si="0"/>
        <v>#REF!</v>
      </c>
      <c r="U14" s="95">
        <v>2</v>
      </c>
      <c r="V14" s="95">
        <v>1</v>
      </c>
      <c r="W14" s="95">
        <f t="shared" si="1"/>
        <v>2</v>
      </c>
      <c r="X14" s="216">
        <v>0</v>
      </c>
      <c r="Y14" s="145" t="e">
        <f t="shared" si="2"/>
        <v>#REF!</v>
      </c>
      <c r="Z14" s="96"/>
    </row>
    <row r="15" spans="1:27" ht="30">
      <c r="A15" s="140" t="s">
        <v>292</v>
      </c>
      <c r="B15" s="140"/>
      <c r="C15" s="93" t="s">
        <v>293</v>
      </c>
      <c r="D15" s="93"/>
      <c r="E15" s="140" t="s">
        <v>49</v>
      </c>
      <c r="F15" s="140" t="s">
        <v>56</v>
      </c>
      <c r="G15" s="140" t="s">
        <v>34</v>
      </c>
      <c r="H15" s="94" t="s">
        <v>165</v>
      </c>
      <c r="I15" s="125"/>
      <c r="J15" s="125"/>
      <c r="K15" s="125"/>
      <c r="L15" s="95" t="s">
        <v>167</v>
      </c>
      <c r="M15" s="95">
        <v>9</v>
      </c>
      <c r="N15" s="95">
        <v>0</v>
      </c>
      <c r="O15" s="95">
        <v>0</v>
      </c>
      <c r="P15" s="95">
        <v>0</v>
      </c>
      <c r="Q15" s="95">
        <v>0</v>
      </c>
      <c r="R15" s="140">
        <f>(M15*K$7)+(N15*L$7)+(O15*M$7)+(P15*N$7)</f>
        <v>0</v>
      </c>
      <c r="S15" s="95">
        <f>Q15*O$7</f>
        <v>0</v>
      </c>
      <c r="T15" s="95">
        <f t="shared" ref="T15" si="3">R15+S15</f>
        <v>0</v>
      </c>
      <c r="U15" s="95">
        <v>1</v>
      </c>
      <c r="V15" s="95">
        <v>1</v>
      </c>
      <c r="W15" s="95">
        <f t="shared" ref="W15" si="4">U15*V15</f>
        <v>1</v>
      </c>
      <c r="X15" s="216">
        <v>0</v>
      </c>
      <c r="Y15" s="145">
        <f t="shared" ref="Y15" si="5">(T15*W15)/10</f>
        <v>0</v>
      </c>
      <c r="Z15" s="96"/>
    </row>
    <row r="16" spans="1:27" ht="30">
      <c r="A16" s="140" t="s">
        <v>371</v>
      </c>
      <c r="B16" s="140"/>
      <c r="C16" s="140" t="s">
        <v>189</v>
      </c>
      <c r="D16" s="140"/>
      <c r="E16" s="140" t="s">
        <v>49</v>
      </c>
      <c r="F16" s="140" t="s">
        <v>61</v>
      </c>
      <c r="G16" s="140" t="s">
        <v>39</v>
      </c>
      <c r="H16" s="94" t="s">
        <v>165</v>
      </c>
      <c r="I16" s="94"/>
      <c r="J16" s="94"/>
      <c r="K16" s="94"/>
      <c r="L16" s="140" t="s">
        <v>169</v>
      </c>
      <c r="M16" s="140">
        <v>0</v>
      </c>
      <c r="N16" s="140">
        <v>0</v>
      </c>
      <c r="O16" s="140">
        <v>0</v>
      </c>
      <c r="P16" s="140">
        <v>6</v>
      </c>
      <c r="Q16" s="140">
        <v>9</v>
      </c>
      <c r="R16" s="140">
        <f t="shared" ref="R16:R17" si="6">(M16*M$7)+(N16*N$7)+(O16*O$7)+(P16*P$7)</f>
        <v>12</v>
      </c>
      <c r="S16" s="140">
        <f t="shared" ref="S16:S17" si="7">Q16*Q$7</f>
        <v>72</v>
      </c>
      <c r="T16" s="140">
        <f t="shared" ref="T16:T17" si="8">R16+S16</f>
        <v>84</v>
      </c>
      <c r="U16" s="140">
        <v>4</v>
      </c>
      <c r="V16" s="140">
        <v>1</v>
      </c>
      <c r="W16" s="140">
        <f t="shared" ref="W16:W17" si="9">U16*V16</f>
        <v>4</v>
      </c>
      <c r="X16" s="216">
        <v>0</v>
      </c>
      <c r="Y16" s="146">
        <f t="shared" ref="Y16:Y17" si="10">(T16*W16)/10</f>
        <v>33.6</v>
      </c>
      <c r="Z16" s="140" t="s">
        <v>523</v>
      </c>
    </row>
    <row r="17" spans="1:28">
      <c r="A17" s="140" t="s">
        <v>372</v>
      </c>
      <c r="B17" s="140"/>
      <c r="C17" s="140" t="s">
        <v>190</v>
      </c>
      <c r="D17" s="140"/>
      <c r="E17" s="140" t="s">
        <v>49</v>
      </c>
      <c r="F17" s="140" t="s">
        <v>61</v>
      </c>
      <c r="G17" s="140" t="s">
        <v>39</v>
      </c>
      <c r="H17" s="94" t="s">
        <v>165</v>
      </c>
      <c r="I17" s="94"/>
      <c r="J17" s="94"/>
      <c r="K17" s="94"/>
      <c r="L17" s="140" t="s">
        <v>169</v>
      </c>
      <c r="M17" s="140">
        <v>0</v>
      </c>
      <c r="N17" s="140">
        <v>0</v>
      </c>
      <c r="O17" s="140">
        <v>0</v>
      </c>
      <c r="P17" s="140">
        <v>6</v>
      </c>
      <c r="Q17" s="140">
        <v>9</v>
      </c>
      <c r="R17" s="140">
        <f t="shared" si="6"/>
        <v>12</v>
      </c>
      <c r="S17" s="140">
        <f t="shared" si="7"/>
        <v>72</v>
      </c>
      <c r="T17" s="140">
        <f t="shared" si="8"/>
        <v>84</v>
      </c>
      <c r="U17" s="140">
        <v>4</v>
      </c>
      <c r="V17" s="140">
        <v>1</v>
      </c>
      <c r="W17" s="140">
        <f t="shared" si="9"/>
        <v>4</v>
      </c>
      <c r="X17" s="216">
        <v>0</v>
      </c>
      <c r="Y17" s="146">
        <f t="shared" si="10"/>
        <v>33.6</v>
      </c>
      <c r="Z17" s="140" t="s">
        <v>523</v>
      </c>
    </row>
    <row r="18" spans="1:28" s="143" customFormat="1" ht="30">
      <c r="A18" s="140" t="s">
        <v>225</v>
      </c>
      <c r="B18" s="140"/>
      <c r="C18" s="140" t="s">
        <v>226</v>
      </c>
      <c r="D18" s="140"/>
      <c r="E18" s="140" t="s">
        <v>49</v>
      </c>
      <c r="F18" s="140" t="s">
        <v>57</v>
      </c>
      <c r="G18" s="140" t="s">
        <v>264</v>
      </c>
      <c r="H18" s="94" t="s">
        <v>165</v>
      </c>
      <c r="I18" s="94" t="s">
        <v>490</v>
      </c>
      <c r="J18" s="94"/>
      <c r="K18" s="144" t="s">
        <v>555</v>
      </c>
      <c r="L18" s="140" t="s">
        <v>170</v>
      </c>
      <c r="M18" s="140">
        <v>0</v>
      </c>
      <c r="N18" s="140">
        <v>0</v>
      </c>
      <c r="O18" s="140">
        <v>0</v>
      </c>
      <c r="P18" s="140">
        <v>0</v>
      </c>
      <c r="Q18" s="140">
        <v>6</v>
      </c>
      <c r="R18" s="140">
        <f>(M18*'Baseline October 2016'!L$7)+(N18*'Baseline October 2016'!M$7)+(O18*'Baseline October 2016'!N$7)+(P18*'Baseline October 2016'!O$7)</f>
        <v>0</v>
      </c>
      <c r="S18" s="140">
        <f>Q18*'Baseline October 2016'!P$7</f>
        <v>48</v>
      </c>
      <c r="T18" s="140">
        <f t="shared" ref="T18:T23" si="11">R18+S18</f>
        <v>48</v>
      </c>
      <c r="U18" s="140">
        <v>2</v>
      </c>
      <c r="V18" s="140">
        <v>1</v>
      </c>
      <c r="W18" s="140">
        <f t="shared" ref="W18:W23" si="12">U18*V18</f>
        <v>2</v>
      </c>
      <c r="X18" s="216">
        <v>0</v>
      </c>
      <c r="Y18" s="146">
        <f>(T18*W18)/10</f>
        <v>9.6</v>
      </c>
      <c r="Z18" s="86" t="s">
        <v>562</v>
      </c>
    </row>
    <row r="19" spans="1:28" s="143" customFormat="1" ht="30">
      <c r="A19" s="79" t="s">
        <v>353</v>
      </c>
      <c r="B19" s="79"/>
      <c r="C19" s="140" t="s">
        <v>344</v>
      </c>
      <c r="D19" s="140"/>
      <c r="E19" s="140" t="s">
        <v>49</v>
      </c>
      <c r="F19" s="140" t="s">
        <v>67</v>
      </c>
      <c r="G19" s="140" t="s">
        <v>261</v>
      </c>
      <c r="H19" s="94" t="s">
        <v>165</v>
      </c>
      <c r="I19" s="94"/>
      <c r="J19" s="94"/>
      <c r="K19" s="94"/>
      <c r="L19" s="140"/>
      <c r="M19" s="140">
        <v>9</v>
      </c>
      <c r="N19" s="140">
        <v>9</v>
      </c>
      <c r="O19" s="140">
        <v>0</v>
      </c>
      <c r="P19" s="140">
        <v>0</v>
      </c>
      <c r="Q19" s="140">
        <v>0</v>
      </c>
      <c r="R19" s="140">
        <f>(M19*'Baseline October 2016'!L$7)+(N19*'Baseline October 2016'!M$7)+(O19*'Baseline October 2016'!N$7)+(P19*'Baseline October 2016'!O$7)</f>
        <v>63</v>
      </c>
      <c r="S19" s="140">
        <f>Q19*'Baseline October 2016'!P$7</f>
        <v>0</v>
      </c>
      <c r="T19" s="140">
        <f t="shared" si="11"/>
        <v>63</v>
      </c>
      <c r="U19" s="140">
        <v>1</v>
      </c>
      <c r="V19" s="140">
        <v>4</v>
      </c>
      <c r="W19" s="140">
        <f t="shared" si="12"/>
        <v>4</v>
      </c>
      <c r="X19" s="216">
        <v>0</v>
      </c>
      <c r="Y19" s="146">
        <f>(T19*W19)/10</f>
        <v>25.2</v>
      </c>
      <c r="Z19" s="96"/>
    </row>
    <row r="20" spans="1:28" s="143" customFormat="1" ht="30">
      <c r="A20" s="140" t="s">
        <v>506</v>
      </c>
      <c r="B20" s="140"/>
      <c r="C20" s="140" t="s">
        <v>507</v>
      </c>
      <c r="D20" s="140"/>
      <c r="E20" s="140" t="s">
        <v>49</v>
      </c>
      <c r="F20" s="140" t="s">
        <v>57</v>
      </c>
      <c r="G20" s="140" t="s">
        <v>262</v>
      </c>
      <c r="H20" s="94" t="s">
        <v>165</v>
      </c>
      <c r="I20" s="94" t="s">
        <v>491</v>
      </c>
      <c r="J20" s="94"/>
      <c r="K20" s="94" t="s">
        <v>489</v>
      </c>
      <c r="L20" s="140" t="s">
        <v>170</v>
      </c>
      <c r="M20" s="140"/>
      <c r="N20" s="140"/>
      <c r="O20" s="140"/>
      <c r="P20" s="140"/>
      <c r="Q20" s="140"/>
      <c r="R20" s="140">
        <f>(M20*'Baseline October 2016'!L$7)+(N20*'Baseline October 2016'!M$7)+(O20*'Baseline October 2016'!N$7)+(P20*'Baseline October 2016'!O$7)</f>
        <v>0</v>
      </c>
      <c r="S20" s="140">
        <f>Q20*'Baseline October 2016'!P$7</f>
        <v>0</v>
      </c>
      <c r="T20" s="140">
        <f t="shared" si="11"/>
        <v>0</v>
      </c>
      <c r="U20" s="140"/>
      <c r="V20" s="140"/>
      <c r="W20" s="140">
        <f t="shared" si="12"/>
        <v>0</v>
      </c>
      <c r="X20" s="216">
        <v>0</v>
      </c>
      <c r="Y20" s="146">
        <v>0</v>
      </c>
      <c r="Z20" s="86" t="s">
        <v>589</v>
      </c>
    </row>
    <row r="21" spans="1:28" s="143" customFormat="1" ht="30">
      <c r="A21" s="142" t="s">
        <v>297</v>
      </c>
      <c r="B21" s="144"/>
      <c r="C21" s="142" t="s">
        <v>298</v>
      </c>
      <c r="D21" s="142"/>
      <c r="E21" s="142" t="s">
        <v>49</v>
      </c>
      <c r="F21" s="142" t="s">
        <v>56</v>
      </c>
      <c r="G21" s="142" t="s">
        <v>34</v>
      </c>
      <c r="H21" s="144" t="s">
        <v>184</v>
      </c>
      <c r="I21" s="144" t="s">
        <v>490</v>
      </c>
      <c r="J21" s="144"/>
      <c r="K21" s="144" t="s">
        <v>489</v>
      </c>
      <c r="L21" s="142" t="s">
        <v>170</v>
      </c>
      <c r="M21" s="140">
        <v>0</v>
      </c>
      <c r="N21" s="140">
        <v>6</v>
      </c>
      <c r="O21" s="140">
        <v>3</v>
      </c>
      <c r="P21" s="140">
        <v>3</v>
      </c>
      <c r="Q21" s="140">
        <v>0</v>
      </c>
      <c r="R21" s="140">
        <f>(M21*'Baseline October 2016'!L$7)+(N21*'Baseline October 2016'!M$7)+(O21*'Baseline October 2016'!N$7)+(P21*'Baseline October 2016'!O$7)</f>
        <v>30</v>
      </c>
      <c r="S21" s="140">
        <f>Q21*'Baseline October 2016'!P$7</f>
        <v>0</v>
      </c>
      <c r="T21" s="140">
        <f t="shared" si="11"/>
        <v>30</v>
      </c>
      <c r="U21" s="140">
        <v>1</v>
      </c>
      <c r="V21" s="140">
        <v>1</v>
      </c>
      <c r="W21" s="140">
        <f t="shared" si="12"/>
        <v>1</v>
      </c>
      <c r="X21" s="216">
        <v>0</v>
      </c>
      <c r="Y21" s="146">
        <f>(T21*W21)/10</f>
        <v>3</v>
      </c>
      <c r="Z21" s="86" t="s">
        <v>589</v>
      </c>
    </row>
    <row r="22" spans="1:28" s="143" customFormat="1" ht="30">
      <c r="A22" s="140" t="s">
        <v>502</v>
      </c>
      <c r="B22" s="140"/>
      <c r="C22" s="140" t="s">
        <v>503</v>
      </c>
      <c r="D22" s="140"/>
      <c r="E22" s="140" t="s">
        <v>49</v>
      </c>
      <c r="F22" s="140" t="s">
        <v>57</v>
      </c>
      <c r="G22" s="140" t="s">
        <v>261</v>
      </c>
      <c r="H22" s="94" t="s">
        <v>165</v>
      </c>
      <c r="I22" s="94" t="s">
        <v>491</v>
      </c>
      <c r="J22" s="94"/>
      <c r="K22" s="94" t="s">
        <v>489</v>
      </c>
      <c r="L22" s="140" t="s">
        <v>170</v>
      </c>
      <c r="M22" s="94">
        <v>0</v>
      </c>
      <c r="N22" s="94">
        <v>3</v>
      </c>
      <c r="O22" s="94">
        <v>3</v>
      </c>
      <c r="P22" s="94">
        <v>3</v>
      </c>
      <c r="Q22" s="94">
        <v>0</v>
      </c>
      <c r="R22" s="140">
        <f>(M22*'Baseline October 2016'!L$7)+(N22*'Baseline October 2016'!M$7)+(O22*'Baseline October 2016'!N$7)+(P22*'Baseline October 2016'!O$7)</f>
        <v>21</v>
      </c>
      <c r="S22" s="140">
        <f>Q22*'Baseline October 2016'!P$7</f>
        <v>0</v>
      </c>
      <c r="T22" s="140">
        <f t="shared" si="11"/>
        <v>21</v>
      </c>
      <c r="U22" s="151">
        <v>1</v>
      </c>
      <c r="V22" s="151">
        <v>4</v>
      </c>
      <c r="W22" s="140">
        <f t="shared" si="12"/>
        <v>4</v>
      </c>
      <c r="X22" s="216">
        <v>0</v>
      </c>
      <c r="Y22" s="146">
        <v>8.4</v>
      </c>
      <c r="Z22" s="86" t="s">
        <v>589</v>
      </c>
    </row>
    <row r="23" spans="1:28" s="143" customFormat="1" ht="30">
      <c r="A23" s="140" t="s">
        <v>380</v>
      </c>
      <c r="B23" s="140"/>
      <c r="C23" s="140" t="s">
        <v>222</v>
      </c>
      <c r="D23" s="140"/>
      <c r="E23" s="140" t="s">
        <v>49</v>
      </c>
      <c r="F23" s="140" t="s">
        <v>57</v>
      </c>
      <c r="G23" s="140" t="s">
        <v>264</v>
      </c>
      <c r="H23" s="94" t="s">
        <v>165</v>
      </c>
      <c r="I23" s="94" t="s">
        <v>493</v>
      </c>
      <c r="J23" s="94"/>
      <c r="K23" s="94" t="s">
        <v>489</v>
      </c>
      <c r="L23" s="140" t="s">
        <v>170</v>
      </c>
      <c r="M23" s="140">
        <v>3</v>
      </c>
      <c r="N23" s="140">
        <v>0</v>
      </c>
      <c r="O23" s="140">
        <v>0</v>
      </c>
      <c r="P23" s="140">
        <v>0</v>
      </c>
      <c r="Q23" s="140">
        <v>0</v>
      </c>
      <c r="R23" s="140">
        <f>(M23*'Baseline October 2016'!L$7)+(N23*'Baseline October 2016'!M$7)+(O23*'Baseline October 2016'!N$7)+(P23*'Baseline October 2016'!O$7)</f>
        <v>12</v>
      </c>
      <c r="S23" s="140">
        <f>Q23*'Baseline October 2016'!P$7</f>
        <v>0</v>
      </c>
      <c r="T23" s="140">
        <f t="shared" si="11"/>
        <v>12</v>
      </c>
      <c r="U23" s="140">
        <v>2</v>
      </c>
      <c r="V23" s="140">
        <v>2</v>
      </c>
      <c r="W23" s="140">
        <f t="shared" si="12"/>
        <v>4</v>
      </c>
      <c r="X23" s="216">
        <v>0</v>
      </c>
      <c r="Y23" s="146">
        <f>(T23*W23)/10</f>
        <v>4.8</v>
      </c>
      <c r="Z23" s="86"/>
    </row>
    <row r="24" spans="1:28" s="143" customFormat="1" ht="45">
      <c r="A24" s="140" t="s">
        <v>382</v>
      </c>
      <c r="B24" s="140" t="s">
        <v>585</v>
      </c>
      <c r="C24" s="140" t="s">
        <v>350</v>
      </c>
      <c r="D24" s="140" t="s">
        <v>592</v>
      </c>
      <c r="E24" s="142" t="s">
        <v>49</v>
      </c>
      <c r="F24" s="142" t="s">
        <v>58</v>
      </c>
      <c r="G24" s="142" t="s">
        <v>36</v>
      </c>
      <c r="H24" s="144" t="s">
        <v>165</v>
      </c>
      <c r="I24" s="144" t="s">
        <v>678</v>
      </c>
      <c r="J24" s="144"/>
      <c r="K24" s="94" t="s">
        <v>652</v>
      </c>
      <c r="L24" s="142" t="s">
        <v>171</v>
      </c>
      <c r="M24" s="140">
        <v>3</v>
      </c>
      <c r="N24" s="140">
        <v>9</v>
      </c>
      <c r="O24" s="140">
        <v>3</v>
      </c>
      <c r="P24" s="140">
        <v>6</v>
      </c>
      <c r="Q24" s="140">
        <v>0</v>
      </c>
      <c r="R24" s="140" t="e">
        <f>(M24*#REF!)+(N24*#REF!)+(O24*#REF!)+(P24*#REF!)</f>
        <v>#REF!</v>
      </c>
      <c r="S24" s="140" t="e">
        <f>Q24*#REF!</f>
        <v>#REF!</v>
      </c>
      <c r="T24" s="140" t="e">
        <f t="shared" ref="T24:T29" si="13">R24+S24</f>
        <v>#REF!</v>
      </c>
      <c r="U24" s="140">
        <v>1</v>
      </c>
      <c r="V24" s="140">
        <v>1</v>
      </c>
      <c r="W24" s="140">
        <f t="shared" ref="W24:W29" si="14">U24*V24</f>
        <v>1</v>
      </c>
      <c r="X24" s="216">
        <v>0</v>
      </c>
      <c r="Y24" s="146" t="e">
        <f>(T24*W24)/10</f>
        <v>#REF!</v>
      </c>
      <c r="Z24" s="159" t="s">
        <v>574</v>
      </c>
    </row>
    <row r="25" spans="1:28" s="143" customFormat="1" ht="30">
      <c r="A25" s="142" t="s">
        <v>374</v>
      </c>
      <c r="B25" s="142" t="s">
        <v>586</v>
      </c>
      <c r="C25" s="140" t="s">
        <v>217</v>
      </c>
      <c r="D25" s="140" t="s">
        <v>591</v>
      </c>
      <c r="E25" s="142" t="s">
        <v>49</v>
      </c>
      <c r="F25" s="142" t="s">
        <v>57</v>
      </c>
      <c r="G25" s="142" t="s">
        <v>265</v>
      </c>
      <c r="H25" s="144" t="s">
        <v>165</v>
      </c>
      <c r="I25" s="144" t="s">
        <v>678</v>
      </c>
      <c r="J25" s="144"/>
      <c r="K25" s="144" t="s">
        <v>489</v>
      </c>
      <c r="L25" s="142" t="s">
        <v>170</v>
      </c>
      <c r="M25" s="140">
        <v>0</v>
      </c>
      <c r="N25" s="140">
        <v>0</v>
      </c>
      <c r="O25" s="140">
        <v>0</v>
      </c>
      <c r="P25" s="140">
        <v>6</v>
      </c>
      <c r="Q25" s="140">
        <v>0</v>
      </c>
      <c r="R25" s="140" t="e">
        <f>(M25*#REF!)+(N25*#REF!)+(O25*#REF!)+(P25*#REF!)</f>
        <v>#REF!</v>
      </c>
      <c r="S25" s="140" t="e">
        <f>Q25*#REF!</f>
        <v>#REF!</v>
      </c>
      <c r="T25" s="140" t="e">
        <f t="shared" si="13"/>
        <v>#REF!</v>
      </c>
      <c r="U25" s="140">
        <v>1</v>
      </c>
      <c r="V25" s="140">
        <v>1</v>
      </c>
      <c r="W25" s="140">
        <f t="shared" si="14"/>
        <v>1</v>
      </c>
      <c r="X25" s="216">
        <v>0</v>
      </c>
      <c r="Y25" s="146" t="e">
        <f>(T25*W25)/10</f>
        <v>#REF!</v>
      </c>
      <c r="Z25" s="86"/>
    </row>
    <row r="26" spans="1:28" s="143" customFormat="1" ht="30">
      <c r="A26" s="140" t="s">
        <v>377</v>
      </c>
      <c r="B26" s="140" t="s">
        <v>586</v>
      </c>
      <c r="C26" s="140" t="s">
        <v>220</v>
      </c>
      <c r="D26" s="140" t="s">
        <v>591</v>
      </c>
      <c r="E26" s="140" t="s">
        <v>66</v>
      </c>
      <c r="F26" s="140" t="s">
        <v>62</v>
      </c>
      <c r="G26" s="140" t="s">
        <v>24</v>
      </c>
      <c r="H26" s="94" t="s">
        <v>184</v>
      </c>
      <c r="I26" s="94" t="s">
        <v>678</v>
      </c>
      <c r="J26" s="94"/>
      <c r="K26" s="94" t="s">
        <v>489</v>
      </c>
      <c r="L26" s="140" t="s">
        <v>565</v>
      </c>
      <c r="M26" s="140">
        <v>0</v>
      </c>
      <c r="N26" s="140">
        <v>0</v>
      </c>
      <c r="O26" s="140">
        <v>3</v>
      </c>
      <c r="P26" s="140">
        <v>0</v>
      </c>
      <c r="Q26" s="140">
        <v>9</v>
      </c>
      <c r="R26" s="140" t="e">
        <f>(M26*#REF!)+(N26*#REF!)+(O26*#REF!)+(P26*#REF!)</f>
        <v>#REF!</v>
      </c>
      <c r="S26" s="140" t="e">
        <f>Q26*#REF!</f>
        <v>#REF!</v>
      </c>
      <c r="T26" s="140" t="e">
        <f t="shared" si="13"/>
        <v>#REF!</v>
      </c>
      <c r="U26" s="140">
        <v>1</v>
      </c>
      <c r="V26" s="140">
        <v>1</v>
      </c>
      <c r="W26" s="140">
        <f t="shared" si="14"/>
        <v>1</v>
      </c>
      <c r="X26" s="216">
        <v>0</v>
      </c>
      <c r="Y26" s="146" t="e">
        <f>(T26*W26)/10</f>
        <v>#REF!</v>
      </c>
      <c r="Z26" s="86"/>
    </row>
    <row r="27" spans="1:28" s="143" customFormat="1" ht="45">
      <c r="A27" s="140" t="s">
        <v>402</v>
      </c>
      <c r="B27" s="140" t="s">
        <v>585</v>
      </c>
      <c r="C27" s="140" t="s">
        <v>403</v>
      </c>
      <c r="D27" s="140" t="s">
        <v>592</v>
      </c>
      <c r="E27" s="140" t="s">
        <v>49</v>
      </c>
      <c r="F27" s="140" t="s">
        <v>57</v>
      </c>
      <c r="G27" s="140" t="s">
        <v>262</v>
      </c>
      <c r="H27" s="94" t="s">
        <v>165</v>
      </c>
      <c r="I27" s="94" t="s">
        <v>678</v>
      </c>
      <c r="J27" s="94"/>
      <c r="K27" s="94" t="s">
        <v>553</v>
      </c>
      <c r="L27" s="140" t="s">
        <v>170</v>
      </c>
      <c r="M27" s="140">
        <v>0</v>
      </c>
      <c r="N27" s="140">
        <v>0</v>
      </c>
      <c r="O27" s="140">
        <v>6</v>
      </c>
      <c r="P27" s="140">
        <v>3</v>
      </c>
      <c r="Q27" s="140">
        <v>3</v>
      </c>
      <c r="R27" s="140" t="e">
        <f>(M27*#REF!)+(N27*#REF!)+(O27*#REF!)+(P27*#REF!)</f>
        <v>#REF!</v>
      </c>
      <c r="S27" s="140" t="e">
        <f>Q27*#REF!</f>
        <v>#REF!</v>
      </c>
      <c r="T27" s="140" t="e">
        <f t="shared" si="13"/>
        <v>#REF!</v>
      </c>
      <c r="U27" s="140">
        <v>1</v>
      </c>
      <c r="V27" s="140">
        <v>1</v>
      </c>
      <c r="W27" s="140">
        <f t="shared" si="14"/>
        <v>1</v>
      </c>
      <c r="X27" s="216">
        <v>0</v>
      </c>
      <c r="Y27" s="146" t="e">
        <f>(T27*W27)/10</f>
        <v>#REF!</v>
      </c>
      <c r="Z27" s="159" t="s">
        <v>566</v>
      </c>
      <c r="AB27"/>
    </row>
    <row r="28" spans="1:28" s="143" customFormat="1" ht="30">
      <c r="A28" s="140" t="s">
        <v>511</v>
      </c>
      <c r="B28" s="140" t="s">
        <v>585</v>
      </c>
      <c r="C28" s="140" t="s">
        <v>512</v>
      </c>
      <c r="D28" s="140" t="s">
        <v>591</v>
      </c>
      <c r="E28" s="140" t="s">
        <v>49</v>
      </c>
      <c r="F28" s="140" t="s">
        <v>57</v>
      </c>
      <c r="G28" s="140" t="s">
        <v>264</v>
      </c>
      <c r="H28" s="94" t="s">
        <v>165</v>
      </c>
      <c r="I28" s="94" t="s">
        <v>678</v>
      </c>
      <c r="J28" s="94"/>
      <c r="K28" s="94" t="s">
        <v>554</v>
      </c>
      <c r="L28" s="140" t="s">
        <v>170</v>
      </c>
      <c r="M28" s="94">
        <v>6</v>
      </c>
      <c r="N28" s="151">
        <v>0</v>
      </c>
      <c r="O28" s="151">
        <v>0</v>
      </c>
      <c r="P28" s="151">
        <v>0</v>
      </c>
      <c r="Q28" s="151">
        <v>0</v>
      </c>
      <c r="R28" s="140" t="e">
        <f>(M28*#REF!)+(N28*#REF!)+(O28*#REF!)+(P28*#REF!)</f>
        <v>#REF!</v>
      </c>
      <c r="S28" s="140" t="e">
        <f>Q28*#REF!</f>
        <v>#REF!</v>
      </c>
      <c r="T28" s="140" t="e">
        <f t="shared" si="13"/>
        <v>#REF!</v>
      </c>
      <c r="U28" s="151">
        <v>2</v>
      </c>
      <c r="V28" s="151">
        <v>1</v>
      </c>
      <c r="W28" s="140">
        <f t="shared" si="14"/>
        <v>2</v>
      </c>
      <c r="X28" s="216">
        <v>0</v>
      </c>
      <c r="Y28" s="146">
        <v>4.8</v>
      </c>
      <c r="Z28" s="86"/>
      <c r="AB28"/>
    </row>
    <row r="29" spans="1:28" s="143" customFormat="1" ht="45">
      <c r="A29" s="140" t="s">
        <v>513</v>
      </c>
      <c r="B29" s="140" t="s">
        <v>586</v>
      </c>
      <c r="C29" s="140" t="s">
        <v>514</v>
      </c>
      <c r="D29" s="140" t="s">
        <v>591</v>
      </c>
      <c r="E29" s="140" t="s">
        <v>49</v>
      </c>
      <c r="F29" s="140" t="s">
        <v>57</v>
      </c>
      <c r="G29" s="140" t="s">
        <v>264</v>
      </c>
      <c r="H29" s="94" t="s">
        <v>165</v>
      </c>
      <c r="I29" s="94" t="s">
        <v>678</v>
      </c>
      <c r="J29" s="94"/>
      <c r="K29" s="94" t="s">
        <v>489</v>
      </c>
      <c r="L29" s="140" t="s">
        <v>170</v>
      </c>
      <c r="M29" s="94">
        <v>3</v>
      </c>
      <c r="N29" s="151">
        <v>0</v>
      </c>
      <c r="O29" s="151">
        <v>0</v>
      </c>
      <c r="P29" s="151">
        <v>0</v>
      </c>
      <c r="Q29" s="151">
        <v>0</v>
      </c>
      <c r="R29" s="140" t="e">
        <f>(M29*#REF!)+(N29*#REF!)+(O29*#REF!)+(P29*#REF!)</f>
        <v>#REF!</v>
      </c>
      <c r="S29" s="140" t="e">
        <f>Q29*#REF!</f>
        <v>#REF!</v>
      </c>
      <c r="T29" s="140" t="e">
        <f t="shared" si="13"/>
        <v>#REF!</v>
      </c>
      <c r="U29" s="151">
        <v>2</v>
      </c>
      <c r="V29" s="151">
        <v>1</v>
      </c>
      <c r="W29" s="140">
        <f t="shared" si="14"/>
        <v>2</v>
      </c>
      <c r="X29" s="216">
        <v>0</v>
      </c>
      <c r="Y29" s="146">
        <v>2.4</v>
      </c>
      <c r="Z29" s="144"/>
    </row>
    <row r="30" spans="1:28" s="143" customFormat="1" ht="30">
      <c r="A30" s="185" t="s">
        <v>560</v>
      </c>
      <c r="B30" s="140" t="s">
        <v>585</v>
      </c>
      <c r="C30" s="140" t="s">
        <v>276</v>
      </c>
      <c r="D30" s="140" t="s">
        <v>592</v>
      </c>
      <c r="E30" s="140" t="s">
        <v>49</v>
      </c>
      <c r="F30" s="140" t="s">
        <v>56</v>
      </c>
      <c r="G30" s="140" t="s">
        <v>34</v>
      </c>
      <c r="H30" s="94" t="s">
        <v>162</v>
      </c>
      <c r="I30" s="94" t="s">
        <v>678</v>
      </c>
      <c r="J30" s="94"/>
      <c r="K30" s="94" t="s">
        <v>554</v>
      </c>
      <c r="L30" s="140" t="s">
        <v>169</v>
      </c>
      <c r="M30" s="140">
        <v>9</v>
      </c>
      <c r="N30" s="140">
        <v>6</v>
      </c>
      <c r="O30" s="140">
        <v>3</v>
      </c>
      <c r="P30" s="140">
        <v>3</v>
      </c>
      <c r="Q30" s="140">
        <v>0</v>
      </c>
      <c r="R30" s="140">
        <f>(M30*'Baseline January 2017 Working'!M$7)+(N30*'Baseline January 2017 Working'!N$7)+(O30*'Baseline January 2017 Working'!O$7)+(P30*'Baseline January 2017 Working'!P$7)</f>
        <v>66</v>
      </c>
      <c r="S30" s="140">
        <f>Q30*'Baseline January 2017 Working'!Q$7</f>
        <v>0</v>
      </c>
      <c r="T30" s="140">
        <f>R30+S30</f>
        <v>66</v>
      </c>
      <c r="U30" s="140">
        <v>3</v>
      </c>
      <c r="V30" s="140">
        <v>1</v>
      </c>
      <c r="W30" s="140">
        <f>U30*V30</f>
        <v>3</v>
      </c>
      <c r="X30" s="140">
        <v>0</v>
      </c>
      <c r="Y30" s="146">
        <f>((T30*W30)/10)+X30</f>
        <v>19.8</v>
      </c>
      <c r="Z30" s="184" t="s">
        <v>567</v>
      </c>
      <c r="AB30"/>
    </row>
    <row r="31" spans="1:28" s="143" customFormat="1">
      <c r="A31" s="183" t="s">
        <v>364</v>
      </c>
      <c r="B31" s="142" t="s">
        <v>586</v>
      </c>
      <c r="C31" s="140" t="s">
        <v>305</v>
      </c>
      <c r="D31" s="140" t="s">
        <v>591</v>
      </c>
      <c r="E31" s="142" t="s">
        <v>49</v>
      </c>
      <c r="F31" s="142" t="s">
        <v>56</v>
      </c>
      <c r="G31" s="142" t="s">
        <v>34</v>
      </c>
      <c r="H31" s="144" t="s">
        <v>165</v>
      </c>
      <c r="I31" s="144" t="s">
        <v>678</v>
      </c>
      <c r="J31" s="144"/>
      <c r="K31" s="94" t="s">
        <v>489</v>
      </c>
      <c r="L31" s="142" t="s">
        <v>168</v>
      </c>
      <c r="M31" s="140">
        <v>0</v>
      </c>
      <c r="N31" s="140">
        <v>3</v>
      </c>
      <c r="O31" s="140">
        <v>3</v>
      </c>
      <c r="P31" s="140">
        <v>3</v>
      </c>
      <c r="Q31" s="140">
        <v>0</v>
      </c>
      <c r="R31" s="140">
        <f>(M31*'Baseline January 2017 Working'!M$7)+(N31*'Baseline January 2017 Working'!N$7)+(O31*'Baseline January 2017 Working'!O$7)+(P31*'Baseline January 2017 Working'!P$7)</f>
        <v>21</v>
      </c>
      <c r="S31" s="140">
        <f>Q31*'Baseline January 2017 Working'!Q$7</f>
        <v>0</v>
      </c>
      <c r="T31" s="140">
        <f>R31+S31</f>
        <v>21</v>
      </c>
      <c r="U31" s="140">
        <v>1</v>
      </c>
      <c r="V31" s="140">
        <v>1</v>
      </c>
      <c r="W31" s="140">
        <f>U31*V31</f>
        <v>1</v>
      </c>
      <c r="X31" s="140">
        <v>0</v>
      </c>
      <c r="Y31" s="146">
        <f>((T31*W31)/10)+X31</f>
        <v>2.1</v>
      </c>
      <c r="Z31" s="187" t="s">
        <v>314</v>
      </c>
      <c r="AB31"/>
    </row>
    <row r="32" spans="1:28" s="143" customFormat="1">
      <c r="A32" s="185" t="s">
        <v>524</v>
      </c>
      <c r="B32" s="140" t="s">
        <v>585</v>
      </c>
      <c r="C32" s="140" t="s">
        <v>525</v>
      </c>
      <c r="D32" s="140" t="s">
        <v>591</v>
      </c>
      <c r="E32" s="140" t="s">
        <v>49</v>
      </c>
      <c r="F32" s="140" t="s">
        <v>61</v>
      </c>
      <c r="G32" s="140" t="s">
        <v>39</v>
      </c>
      <c r="H32" s="94" t="s">
        <v>165</v>
      </c>
      <c r="I32" s="94" t="s">
        <v>678</v>
      </c>
      <c r="J32" s="94"/>
      <c r="K32" s="94" t="s">
        <v>554</v>
      </c>
      <c r="L32" s="140" t="s">
        <v>169</v>
      </c>
      <c r="M32" s="140">
        <v>0</v>
      </c>
      <c r="N32" s="140">
        <v>0</v>
      </c>
      <c r="O32" s="140">
        <v>0</v>
      </c>
      <c r="P32" s="140">
        <v>6</v>
      </c>
      <c r="Q32" s="140">
        <v>9</v>
      </c>
      <c r="R32" s="140">
        <f>(M32*'Baseline January 2017 Working'!M$7)+(N32*'Baseline January 2017 Working'!N$7)+(O32*'Baseline January 2017 Working'!O$7)+(P32*'Baseline January 2017 Working'!P$7)</f>
        <v>12</v>
      </c>
      <c r="S32" s="140">
        <f>Q32*'Baseline January 2017 Working'!Q$7</f>
        <v>72</v>
      </c>
      <c r="T32" s="140">
        <f>R32+S32</f>
        <v>84</v>
      </c>
      <c r="U32" s="140">
        <v>4</v>
      </c>
      <c r="V32" s="140">
        <v>1</v>
      </c>
      <c r="W32" s="140">
        <f>U32*V32</f>
        <v>4</v>
      </c>
      <c r="X32" s="140">
        <v>0</v>
      </c>
      <c r="Y32" s="146">
        <f>((T32*W32)/10)+X32</f>
        <v>33.6</v>
      </c>
      <c r="Z32" s="187"/>
      <c r="AB32"/>
    </row>
    <row r="33" spans="1:59" s="143" customFormat="1" ht="30">
      <c r="A33" s="183" t="s">
        <v>369</v>
      </c>
      <c r="B33" s="140" t="s">
        <v>586</v>
      </c>
      <c r="C33" s="140" t="s">
        <v>295</v>
      </c>
      <c r="D33" s="140" t="s">
        <v>591</v>
      </c>
      <c r="E33" s="142" t="s">
        <v>49</v>
      </c>
      <c r="F33" s="142" t="s">
        <v>56</v>
      </c>
      <c r="G33" s="142" t="s">
        <v>34</v>
      </c>
      <c r="H33" s="144" t="s">
        <v>165</v>
      </c>
      <c r="I33" s="144" t="s">
        <v>493</v>
      </c>
      <c r="J33" s="144"/>
      <c r="K33" s="144" t="s">
        <v>489</v>
      </c>
      <c r="L33" s="142" t="s">
        <v>170</v>
      </c>
      <c r="M33" s="140">
        <v>9</v>
      </c>
      <c r="N33" s="140">
        <v>0</v>
      </c>
      <c r="O33" s="140">
        <v>0</v>
      </c>
      <c r="P33" s="140">
        <v>0</v>
      </c>
      <c r="Q33" s="140">
        <v>0</v>
      </c>
      <c r="R33" s="140">
        <f>(M33*'Baseline January 2017 Working'!M$7)+(N33*'Baseline January 2017 Working'!N$7)+(O33*'Baseline January 2017 Working'!O$7)+(P33*'Baseline January 2017 Working'!P$7)</f>
        <v>36</v>
      </c>
      <c r="S33" s="140">
        <f>Q33*'Baseline January 2017 Working'!Q$7</f>
        <v>0</v>
      </c>
      <c r="T33" s="140">
        <f>R33+S33</f>
        <v>36</v>
      </c>
      <c r="U33" s="140">
        <v>2</v>
      </c>
      <c r="V33" s="140">
        <v>1</v>
      </c>
      <c r="W33" s="140">
        <f>U33*V33</f>
        <v>2</v>
      </c>
      <c r="X33" s="140">
        <v>0</v>
      </c>
      <c r="Y33" s="146">
        <f>((T33*W33)/10)+X33</f>
        <v>7.2</v>
      </c>
      <c r="Z33" s="187" t="s">
        <v>312</v>
      </c>
      <c r="AA33"/>
      <c r="AB33"/>
      <c r="AC33"/>
      <c r="AD33"/>
      <c r="AE33"/>
      <c r="AF33"/>
      <c r="AG33"/>
      <c r="AH33"/>
      <c r="AI33"/>
      <c r="AJ33"/>
      <c r="AK33"/>
      <c r="AL33"/>
      <c r="AM33"/>
      <c r="AN33"/>
      <c r="AO33"/>
      <c r="AP33"/>
      <c r="AQ33"/>
      <c r="AR33"/>
      <c r="AS33"/>
      <c r="AT33"/>
      <c r="AU33"/>
      <c r="AV33"/>
      <c r="AW33"/>
      <c r="AX33"/>
      <c r="AY33"/>
      <c r="AZ33"/>
      <c r="BA33"/>
      <c r="BB33"/>
      <c r="BC33"/>
      <c r="BD33"/>
      <c r="BE33"/>
      <c r="BF33"/>
      <c r="BG33"/>
    </row>
    <row r="34" spans="1:59">
      <c r="A34"/>
      <c r="B34" s="137"/>
      <c r="C34"/>
      <c r="D34" s="137"/>
      <c r="E34"/>
      <c r="F34"/>
      <c r="G34"/>
      <c r="H34"/>
      <c r="I34"/>
      <c r="J34" s="137"/>
      <c r="K34"/>
      <c r="L34"/>
      <c r="M34"/>
      <c r="N34"/>
      <c r="O34"/>
      <c r="P34"/>
      <c r="Q34"/>
      <c r="R34"/>
      <c r="S34"/>
      <c r="T34"/>
      <c r="U34"/>
      <c r="V34"/>
      <c r="W34"/>
      <c r="X34"/>
      <c r="Y34"/>
    </row>
    <row r="35" spans="1:59">
      <c r="A35"/>
      <c r="B35" s="137"/>
      <c r="C35"/>
      <c r="D35" s="137"/>
      <c r="E35"/>
      <c r="F35"/>
      <c r="G35"/>
      <c r="H35"/>
      <c r="I35"/>
      <c r="J35" s="137"/>
      <c r="K35"/>
      <c r="L35"/>
      <c r="M35"/>
      <c r="N35"/>
      <c r="O35"/>
      <c r="P35"/>
      <c r="Q35"/>
      <c r="R35"/>
      <c r="S35"/>
      <c r="T35"/>
      <c r="U35"/>
      <c r="V35"/>
      <c r="W35"/>
      <c r="X35"/>
      <c r="Y35"/>
    </row>
    <row r="36" spans="1:59">
      <c r="A36"/>
      <c r="B36" s="137"/>
      <c r="C36"/>
      <c r="D36" s="137"/>
      <c r="E36"/>
      <c r="F36"/>
      <c r="G36"/>
      <c r="H36"/>
      <c r="I36"/>
      <c r="J36" s="137"/>
      <c r="K36"/>
      <c r="L36"/>
      <c r="M36"/>
      <c r="N36"/>
      <c r="O36"/>
      <c r="P36"/>
      <c r="Q36"/>
      <c r="R36"/>
      <c r="S36"/>
      <c r="T36"/>
      <c r="U36"/>
      <c r="V36"/>
      <c r="W36"/>
      <c r="X36"/>
      <c r="Y36"/>
    </row>
    <row r="37" spans="1:59">
      <c r="A37"/>
      <c r="B37" s="137"/>
      <c r="C37"/>
      <c r="D37" s="137"/>
      <c r="E37"/>
      <c r="F37"/>
      <c r="G37"/>
      <c r="H37"/>
      <c r="I37"/>
      <c r="J37" s="137"/>
      <c r="K37"/>
      <c r="L37"/>
      <c r="M37"/>
      <c r="N37"/>
      <c r="O37"/>
      <c r="P37"/>
      <c r="Q37"/>
      <c r="R37"/>
      <c r="S37"/>
      <c r="T37"/>
      <c r="U37"/>
      <c r="V37"/>
      <c r="W37"/>
      <c r="X37"/>
      <c r="Y37"/>
    </row>
    <row r="38" spans="1:59">
      <c r="A38"/>
      <c r="B38" s="137"/>
      <c r="C38"/>
      <c r="D38" s="137"/>
      <c r="E38"/>
      <c r="F38"/>
      <c r="G38"/>
      <c r="H38"/>
      <c r="I38"/>
      <c r="J38" s="137"/>
      <c r="K38"/>
      <c r="L38"/>
      <c r="M38"/>
      <c r="N38"/>
      <c r="O38"/>
      <c r="P38"/>
      <c r="Q38"/>
      <c r="R38"/>
      <c r="S38"/>
      <c r="T38"/>
      <c r="U38"/>
      <c r="V38"/>
      <c r="W38"/>
      <c r="X38"/>
      <c r="Y38"/>
    </row>
    <row r="39" spans="1:59">
      <c r="A39"/>
      <c r="B39" s="137"/>
      <c r="C39"/>
      <c r="D39" s="137"/>
      <c r="E39"/>
      <c r="F39"/>
      <c r="G39"/>
      <c r="H39"/>
      <c r="I39"/>
      <c r="J39" s="137"/>
      <c r="K39"/>
      <c r="L39"/>
      <c r="M39"/>
      <c r="N39"/>
      <c r="O39"/>
      <c r="P39"/>
      <c r="Q39"/>
      <c r="R39"/>
      <c r="S39"/>
      <c r="T39"/>
      <c r="U39"/>
      <c r="V39"/>
      <c r="W39"/>
      <c r="X39"/>
      <c r="Y39"/>
    </row>
    <row r="40" spans="1:59">
      <c r="A40"/>
      <c r="B40" s="137"/>
      <c r="C40"/>
      <c r="D40" s="137"/>
      <c r="E40"/>
      <c r="F40"/>
      <c r="G40"/>
      <c r="H40"/>
      <c r="I40"/>
      <c r="J40" s="137"/>
      <c r="K40"/>
      <c r="L40"/>
      <c r="M40"/>
      <c r="N40"/>
      <c r="O40"/>
      <c r="P40"/>
      <c r="Q40"/>
      <c r="R40"/>
      <c r="S40"/>
      <c r="T40"/>
      <c r="U40"/>
      <c r="V40"/>
      <c r="W40"/>
      <c r="X40"/>
      <c r="Y40"/>
    </row>
    <row r="41" spans="1:59">
      <c r="A41"/>
      <c r="B41" s="137"/>
      <c r="C41"/>
      <c r="D41" s="137"/>
      <c r="E41"/>
      <c r="F41"/>
      <c r="G41"/>
      <c r="H41"/>
      <c r="I41"/>
      <c r="J41" s="137"/>
      <c r="K41"/>
      <c r="L41"/>
      <c r="M41"/>
      <c r="N41"/>
      <c r="O41"/>
      <c r="P41"/>
      <c r="Q41"/>
      <c r="R41"/>
      <c r="S41"/>
      <c r="T41"/>
      <c r="U41"/>
      <c r="V41"/>
      <c r="W41"/>
      <c r="X41"/>
      <c r="Y41"/>
    </row>
    <row r="42" spans="1:59">
      <c r="A42"/>
      <c r="B42" s="137"/>
      <c r="C42"/>
      <c r="D42" s="137"/>
      <c r="E42"/>
      <c r="F42"/>
      <c r="G42"/>
      <c r="H42"/>
      <c r="I42"/>
      <c r="J42" s="137"/>
      <c r="K42"/>
      <c r="L42"/>
      <c r="M42"/>
      <c r="N42"/>
      <c r="O42"/>
      <c r="P42"/>
      <c r="Q42"/>
      <c r="R42"/>
      <c r="S42"/>
      <c r="T42"/>
      <c r="U42"/>
      <c r="V42"/>
      <c r="W42"/>
      <c r="X42"/>
      <c r="Y42"/>
    </row>
    <row r="43" spans="1:59">
      <c r="A43"/>
      <c r="B43" s="137"/>
      <c r="C43"/>
      <c r="D43" s="137"/>
      <c r="E43"/>
      <c r="F43"/>
      <c r="G43"/>
      <c r="H43"/>
      <c r="I43"/>
      <c r="J43" s="137"/>
      <c r="K43"/>
      <c r="L43"/>
      <c r="M43"/>
      <c r="N43"/>
      <c r="O43"/>
      <c r="P43"/>
      <c r="Q43"/>
      <c r="R43"/>
      <c r="S43"/>
      <c r="T43"/>
      <c r="U43"/>
      <c r="V43"/>
      <c r="W43"/>
      <c r="X43"/>
      <c r="Y43"/>
    </row>
    <row r="44" spans="1:59">
      <c r="A44"/>
      <c r="B44" s="137"/>
      <c r="C44"/>
      <c r="D44" s="137"/>
      <c r="E44"/>
      <c r="F44"/>
      <c r="G44"/>
      <c r="H44"/>
      <c r="I44"/>
      <c r="J44" s="137"/>
      <c r="K44"/>
      <c r="L44"/>
      <c r="M44"/>
      <c r="N44"/>
      <c r="O44"/>
      <c r="P44"/>
      <c r="Q44"/>
      <c r="R44"/>
      <c r="S44"/>
      <c r="T44"/>
      <c r="U44"/>
      <c r="V44"/>
      <c r="W44"/>
      <c r="X44"/>
      <c r="Y44"/>
    </row>
    <row r="45" spans="1:59">
      <c r="A45"/>
      <c r="B45" s="137"/>
      <c r="C45"/>
      <c r="D45" s="137"/>
      <c r="E45"/>
      <c r="F45"/>
      <c r="G45"/>
      <c r="H45"/>
      <c r="I45"/>
      <c r="J45" s="137"/>
      <c r="K45"/>
      <c r="L45"/>
      <c r="M45"/>
      <c r="N45"/>
      <c r="O45"/>
      <c r="P45"/>
      <c r="Q45"/>
      <c r="R45"/>
      <c r="S45"/>
      <c r="T45"/>
      <c r="U45"/>
      <c r="V45"/>
      <c r="W45"/>
      <c r="X45"/>
      <c r="Y45"/>
    </row>
    <row r="46" spans="1:59">
      <c r="A46"/>
      <c r="B46" s="137"/>
      <c r="C46"/>
      <c r="D46" s="137"/>
      <c r="E46"/>
      <c r="F46"/>
      <c r="G46"/>
      <c r="H46"/>
      <c r="I46"/>
      <c r="J46" s="137"/>
      <c r="K46"/>
      <c r="L46"/>
      <c r="M46"/>
      <c r="N46"/>
      <c r="O46"/>
      <c r="P46"/>
      <c r="Q46"/>
      <c r="R46"/>
      <c r="S46"/>
      <c r="T46"/>
      <c r="U46"/>
      <c r="V46"/>
      <c r="W46"/>
      <c r="X46"/>
      <c r="Y46"/>
    </row>
    <row r="47" spans="1:59">
      <c r="A47"/>
      <c r="B47" s="137"/>
      <c r="C47"/>
      <c r="D47" s="137"/>
      <c r="E47"/>
      <c r="F47"/>
      <c r="G47"/>
      <c r="H47"/>
      <c r="I47"/>
      <c r="J47" s="137"/>
      <c r="K47"/>
      <c r="L47"/>
      <c r="M47"/>
      <c r="N47"/>
      <c r="O47"/>
      <c r="P47"/>
      <c r="Q47"/>
      <c r="R47"/>
      <c r="S47"/>
      <c r="T47"/>
      <c r="U47"/>
      <c r="V47"/>
      <c r="W47"/>
      <c r="X47"/>
      <c r="Y47"/>
    </row>
    <row r="48" spans="1:59">
      <c r="A48"/>
      <c r="B48" s="137"/>
      <c r="C48"/>
      <c r="D48" s="137"/>
      <c r="E48"/>
      <c r="F48"/>
      <c r="G48"/>
      <c r="H48"/>
      <c r="I48"/>
      <c r="J48" s="137"/>
      <c r="K48"/>
      <c r="L48"/>
      <c r="M48"/>
      <c r="N48"/>
      <c r="O48"/>
      <c r="P48"/>
      <c r="Q48"/>
      <c r="R48"/>
      <c r="S48"/>
      <c r="T48"/>
      <c r="U48"/>
      <c r="V48"/>
      <c r="W48"/>
      <c r="X48"/>
      <c r="Y48"/>
    </row>
    <row r="49" spans="1:25">
      <c r="A49"/>
      <c r="B49" s="137"/>
      <c r="C49"/>
      <c r="D49" s="137"/>
      <c r="E49"/>
      <c r="F49"/>
      <c r="G49"/>
      <c r="H49"/>
      <c r="I49"/>
      <c r="J49" s="137"/>
      <c r="K49"/>
      <c r="L49"/>
      <c r="M49"/>
      <c r="N49"/>
      <c r="O49"/>
      <c r="P49"/>
      <c r="Q49"/>
      <c r="R49"/>
      <c r="S49"/>
      <c r="T49"/>
      <c r="U49"/>
      <c r="V49"/>
      <c r="W49"/>
      <c r="X49"/>
      <c r="Y49"/>
    </row>
    <row r="50" spans="1:25">
      <c r="A50"/>
      <c r="B50" s="137"/>
      <c r="C50"/>
      <c r="D50" s="137"/>
      <c r="E50"/>
      <c r="F50"/>
      <c r="G50"/>
      <c r="H50"/>
      <c r="I50"/>
      <c r="J50" s="137"/>
      <c r="K50"/>
      <c r="L50"/>
      <c r="M50"/>
      <c r="N50"/>
      <c r="O50"/>
      <c r="P50"/>
      <c r="Q50"/>
      <c r="R50"/>
      <c r="S50"/>
      <c r="T50"/>
      <c r="U50"/>
      <c r="V50"/>
      <c r="W50"/>
      <c r="X50"/>
      <c r="Y50"/>
    </row>
    <row r="51" spans="1:25">
      <c r="A51"/>
      <c r="B51" s="137"/>
      <c r="C51"/>
      <c r="D51" s="137"/>
      <c r="E51"/>
      <c r="F51"/>
      <c r="G51"/>
      <c r="H51"/>
      <c r="I51"/>
      <c r="J51" s="137"/>
      <c r="K51"/>
      <c r="L51"/>
      <c r="M51"/>
      <c r="N51"/>
      <c r="O51"/>
      <c r="P51"/>
      <c r="Q51"/>
      <c r="R51"/>
      <c r="S51"/>
      <c r="T51"/>
      <c r="U51"/>
      <c r="V51"/>
      <c r="W51"/>
      <c r="X51"/>
      <c r="Y51"/>
    </row>
    <row r="52" spans="1:25">
      <c r="A52"/>
      <c r="B52" s="137"/>
      <c r="C52"/>
      <c r="D52" s="137"/>
      <c r="E52"/>
      <c r="F52"/>
      <c r="G52"/>
      <c r="H52"/>
      <c r="I52"/>
      <c r="J52" s="137"/>
      <c r="K52"/>
      <c r="L52"/>
      <c r="M52"/>
      <c r="N52"/>
      <c r="O52"/>
      <c r="P52"/>
      <c r="Q52"/>
      <c r="R52"/>
      <c r="S52"/>
      <c r="T52"/>
      <c r="U52"/>
      <c r="V52"/>
      <c r="W52"/>
      <c r="X52"/>
      <c r="Y52"/>
    </row>
    <row r="53" spans="1:25">
      <c r="A53"/>
      <c r="B53" s="137"/>
      <c r="C53"/>
      <c r="D53" s="137"/>
      <c r="E53"/>
      <c r="F53"/>
      <c r="G53"/>
      <c r="H53"/>
      <c r="I53"/>
      <c r="J53" s="137"/>
      <c r="K53"/>
      <c r="L53"/>
      <c r="M53"/>
      <c r="N53"/>
      <c r="O53"/>
      <c r="P53"/>
      <c r="Q53"/>
      <c r="R53"/>
      <c r="S53"/>
      <c r="T53"/>
      <c r="U53"/>
      <c r="V53"/>
      <c r="W53"/>
      <c r="X53"/>
      <c r="Y53"/>
    </row>
    <row r="54" spans="1:25">
      <c r="A54"/>
      <c r="B54" s="137"/>
      <c r="C54"/>
      <c r="D54" s="137"/>
      <c r="E54"/>
      <c r="F54"/>
      <c r="G54"/>
      <c r="H54"/>
      <c r="I54"/>
      <c r="J54" s="137"/>
      <c r="K54"/>
      <c r="L54"/>
      <c r="M54"/>
      <c r="N54"/>
      <c r="O54"/>
      <c r="P54"/>
      <c r="Q54"/>
      <c r="R54"/>
      <c r="S54"/>
      <c r="T54"/>
      <c r="U54"/>
      <c r="V54"/>
      <c r="W54"/>
      <c r="X54"/>
      <c r="Y54"/>
    </row>
    <row r="55" spans="1:25">
      <c r="A55"/>
      <c r="B55" s="137"/>
      <c r="C55"/>
      <c r="D55" s="137"/>
      <c r="E55"/>
      <c r="F55"/>
      <c r="G55"/>
      <c r="H55"/>
      <c r="I55"/>
      <c r="J55" s="137"/>
      <c r="K55"/>
      <c r="L55"/>
      <c r="M55"/>
      <c r="N55"/>
      <c r="O55"/>
      <c r="P55"/>
      <c r="Q55"/>
      <c r="R55"/>
      <c r="S55"/>
      <c r="T55"/>
      <c r="U55"/>
      <c r="V55"/>
      <c r="W55"/>
      <c r="X55"/>
      <c r="Y55"/>
    </row>
    <row r="56" spans="1:25">
      <c r="A56"/>
      <c r="B56" s="137"/>
      <c r="C56"/>
      <c r="D56" s="137"/>
      <c r="E56"/>
      <c r="F56"/>
      <c r="G56"/>
      <c r="H56"/>
      <c r="I56"/>
      <c r="J56" s="137"/>
      <c r="K56"/>
      <c r="L56"/>
      <c r="M56"/>
      <c r="N56"/>
      <c r="O56"/>
      <c r="P56"/>
      <c r="Q56"/>
      <c r="R56"/>
      <c r="S56"/>
      <c r="T56"/>
      <c r="U56"/>
      <c r="V56"/>
      <c r="W56"/>
      <c r="X56"/>
      <c r="Y56"/>
    </row>
    <row r="57" spans="1:25">
      <c r="A57"/>
      <c r="B57" s="137"/>
      <c r="C57"/>
      <c r="D57" s="137"/>
      <c r="E57"/>
      <c r="F57"/>
      <c r="G57"/>
      <c r="H57"/>
      <c r="I57"/>
      <c r="J57" s="137"/>
      <c r="K57"/>
      <c r="L57"/>
      <c r="M57"/>
      <c r="N57"/>
      <c r="O57"/>
      <c r="P57"/>
      <c r="Q57"/>
      <c r="R57"/>
      <c r="S57"/>
      <c r="T57"/>
      <c r="U57"/>
      <c r="V57"/>
      <c r="W57"/>
      <c r="X57"/>
      <c r="Y57"/>
    </row>
    <row r="58" spans="1:25">
      <c r="A58"/>
      <c r="B58" s="137"/>
      <c r="C58"/>
      <c r="D58" s="137"/>
      <c r="E58"/>
      <c r="F58"/>
      <c r="G58"/>
      <c r="H58"/>
      <c r="I58"/>
      <c r="J58" s="137"/>
      <c r="K58"/>
      <c r="L58"/>
      <c r="M58"/>
      <c r="N58"/>
      <c r="O58"/>
      <c r="P58"/>
      <c r="Q58"/>
      <c r="R58"/>
      <c r="S58"/>
      <c r="T58"/>
      <c r="U58"/>
      <c r="V58"/>
      <c r="W58"/>
      <c r="X58"/>
      <c r="Y58"/>
    </row>
    <row r="59" spans="1:25">
      <c r="A59"/>
      <c r="B59" s="137"/>
      <c r="C59"/>
      <c r="D59" s="137"/>
      <c r="E59"/>
      <c r="F59"/>
      <c r="G59"/>
      <c r="H59"/>
      <c r="I59"/>
      <c r="J59" s="137"/>
      <c r="K59"/>
      <c r="L59"/>
      <c r="M59"/>
      <c r="N59"/>
      <c r="O59"/>
      <c r="P59"/>
      <c r="Q59"/>
      <c r="R59"/>
      <c r="S59"/>
      <c r="T59"/>
      <c r="U59"/>
      <c r="V59"/>
      <c r="W59"/>
      <c r="X59"/>
      <c r="Y59"/>
    </row>
    <row r="60" spans="1:25">
      <c r="A60"/>
      <c r="B60" s="137"/>
      <c r="C60"/>
      <c r="D60" s="137"/>
      <c r="E60"/>
      <c r="F60"/>
      <c r="G60"/>
      <c r="H60"/>
      <c r="I60"/>
      <c r="J60" s="137"/>
      <c r="K60"/>
      <c r="L60"/>
      <c r="M60"/>
      <c r="N60"/>
      <c r="O60"/>
      <c r="P60"/>
      <c r="Q60"/>
      <c r="R60"/>
      <c r="S60"/>
      <c r="T60"/>
      <c r="U60"/>
      <c r="V60"/>
      <c r="W60"/>
      <c r="X60"/>
      <c r="Y60"/>
    </row>
    <row r="61" spans="1:25">
      <c r="A61"/>
      <c r="B61" s="137"/>
      <c r="C61"/>
      <c r="D61" s="137"/>
      <c r="E61"/>
      <c r="F61"/>
      <c r="G61"/>
      <c r="H61"/>
      <c r="I61"/>
      <c r="J61" s="137"/>
      <c r="K61"/>
      <c r="L61"/>
      <c r="M61"/>
      <c r="N61"/>
      <c r="O61"/>
      <c r="P61"/>
      <c r="Q61"/>
      <c r="R61"/>
      <c r="S61"/>
      <c r="T61"/>
      <c r="U61"/>
      <c r="V61"/>
      <c r="W61"/>
      <c r="X61"/>
      <c r="Y61"/>
    </row>
    <row r="62" spans="1:25">
      <c r="A62"/>
      <c r="B62" s="137"/>
      <c r="C62"/>
      <c r="D62" s="137"/>
      <c r="E62"/>
      <c r="F62"/>
      <c r="G62"/>
      <c r="H62"/>
      <c r="I62"/>
      <c r="J62" s="137"/>
      <c r="K62"/>
      <c r="L62"/>
      <c r="M62"/>
      <c r="N62"/>
      <c r="O62"/>
      <c r="P62"/>
      <c r="Q62"/>
      <c r="R62"/>
      <c r="S62"/>
      <c r="T62"/>
      <c r="U62"/>
      <c r="V62"/>
      <c r="W62"/>
      <c r="X62"/>
      <c r="Y62"/>
    </row>
    <row r="63" spans="1:25">
      <c r="A63"/>
      <c r="B63" s="137"/>
      <c r="C63"/>
      <c r="D63" s="137"/>
      <c r="E63"/>
      <c r="F63"/>
      <c r="G63"/>
      <c r="H63"/>
      <c r="I63"/>
      <c r="J63" s="137"/>
      <c r="K63"/>
      <c r="L63"/>
      <c r="M63"/>
      <c r="N63"/>
      <c r="O63"/>
      <c r="P63"/>
      <c r="Q63"/>
      <c r="R63"/>
      <c r="S63"/>
      <c r="T63"/>
      <c r="U63"/>
      <c r="V63"/>
      <c r="W63"/>
      <c r="X63"/>
      <c r="Y63"/>
    </row>
    <row r="64" spans="1:25">
      <c r="A64"/>
      <c r="B64" s="137"/>
      <c r="C64"/>
      <c r="D64" s="137"/>
      <c r="E64"/>
      <c r="F64"/>
      <c r="G64"/>
      <c r="H64"/>
      <c r="I64"/>
      <c r="J64" s="137"/>
      <c r="K64"/>
      <c r="L64"/>
      <c r="M64"/>
      <c r="N64"/>
      <c r="O64"/>
      <c r="P64"/>
      <c r="Q64"/>
      <c r="R64"/>
      <c r="S64"/>
      <c r="T64"/>
      <c r="U64"/>
      <c r="V64"/>
      <c r="W64"/>
      <c r="X64"/>
      <c r="Y64"/>
    </row>
    <row r="65" spans="1:25">
      <c r="A65"/>
      <c r="B65" s="137"/>
      <c r="C65"/>
      <c r="D65" s="137"/>
      <c r="E65"/>
      <c r="F65"/>
      <c r="G65"/>
      <c r="H65"/>
      <c r="I65"/>
      <c r="J65" s="137"/>
      <c r="K65"/>
      <c r="L65"/>
      <c r="M65"/>
      <c r="N65"/>
      <c r="O65"/>
      <c r="P65"/>
      <c r="Q65"/>
      <c r="R65"/>
      <c r="S65"/>
      <c r="T65"/>
      <c r="U65"/>
      <c r="V65"/>
      <c r="W65"/>
      <c r="X65"/>
      <c r="Y65"/>
    </row>
    <row r="66" spans="1:25">
      <c r="A66"/>
      <c r="B66" s="137"/>
      <c r="C66"/>
      <c r="D66" s="137"/>
      <c r="E66"/>
      <c r="F66"/>
      <c r="G66"/>
      <c r="H66"/>
      <c r="I66"/>
      <c r="J66" s="137"/>
      <c r="K66"/>
      <c r="L66"/>
      <c r="M66"/>
      <c r="N66"/>
      <c r="O66"/>
      <c r="P66"/>
      <c r="Q66"/>
      <c r="R66"/>
      <c r="S66"/>
      <c r="T66"/>
      <c r="U66"/>
      <c r="V66"/>
      <c r="W66"/>
      <c r="X66"/>
      <c r="Y66"/>
    </row>
    <row r="67" spans="1:25">
      <c r="A67"/>
      <c r="B67" s="137"/>
      <c r="C67"/>
      <c r="D67" s="137"/>
      <c r="E67"/>
      <c r="F67"/>
      <c r="G67"/>
      <c r="H67"/>
      <c r="I67"/>
      <c r="J67" s="137"/>
      <c r="K67"/>
      <c r="L67"/>
      <c r="M67"/>
      <c r="N67"/>
      <c r="O67"/>
      <c r="P67"/>
      <c r="Q67"/>
      <c r="R67"/>
      <c r="S67"/>
      <c r="T67"/>
      <c r="U67"/>
      <c r="V67"/>
      <c r="W67"/>
      <c r="X67"/>
      <c r="Y67"/>
    </row>
    <row r="68" spans="1:25">
      <c r="A68"/>
      <c r="B68" s="137"/>
      <c r="C68"/>
      <c r="D68" s="137"/>
      <c r="E68"/>
      <c r="F68"/>
      <c r="G68"/>
      <c r="H68"/>
      <c r="I68"/>
      <c r="J68" s="137"/>
      <c r="K68"/>
      <c r="L68"/>
      <c r="M68"/>
      <c r="N68"/>
      <c r="O68"/>
      <c r="P68"/>
      <c r="Q68"/>
      <c r="R68"/>
      <c r="S68"/>
      <c r="T68"/>
      <c r="U68"/>
      <c r="V68"/>
      <c r="W68"/>
      <c r="X68"/>
      <c r="Y68"/>
    </row>
    <row r="69" spans="1:25">
      <c r="A69"/>
      <c r="B69" s="137"/>
      <c r="C69"/>
      <c r="D69" s="137"/>
      <c r="E69"/>
      <c r="F69"/>
      <c r="G69"/>
      <c r="H69"/>
      <c r="I69"/>
      <c r="J69" s="137"/>
      <c r="K69"/>
      <c r="L69"/>
      <c r="M69"/>
      <c r="N69"/>
      <c r="O69"/>
      <c r="P69"/>
      <c r="Q69"/>
      <c r="R69"/>
      <c r="S69"/>
      <c r="T69"/>
      <c r="U69"/>
      <c r="V69"/>
      <c r="W69"/>
      <c r="X69"/>
      <c r="Y69"/>
    </row>
    <row r="70" spans="1:25">
      <c r="A70"/>
      <c r="B70" s="137"/>
      <c r="C70"/>
      <c r="D70" s="137"/>
      <c r="E70"/>
      <c r="F70"/>
      <c r="G70"/>
      <c r="H70"/>
      <c r="I70"/>
      <c r="J70" s="137"/>
      <c r="K70"/>
      <c r="L70"/>
      <c r="M70"/>
      <c r="N70"/>
      <c r="O70"/>
      <c r="P70"/>
      <c r="Q70"/>
      <c r="R70"/>
      <c r="S70"/>
      <c r="T70"/>
      <c r="U70"/>
      <c r="V70"/>
      <c r="W70"/>
      <c r="X70"/>
      <c r="Y70"/>
    </row>
    <row r="71" spans="1:25">
      <c r="A71"/>
      <c r="B71" s="137"/>
      <c r="C71"/>
      <c r="D71" s="137"/>
      <c r="E71"/>
      <c r="F71"/>
      <c r="G71"/>
      <c r="H71"/>
      <c r="I71"/>
      <c r="J71" s="137"/>
      <c r="K71"/>
      <c r="L71"/>
      <c r="M71"/>
      <c r="N71"/>
      <c r="O71"/>
      <c r="P71"/>
      <c r="Q71"/>
      <c r="R71"/>
      <c r="S71"/>
      <c r="T71"/>
      <c r="U71"/>
      <c r="V71"/>
      <c r="W71"/>
      <c r="X71"/>
      <c r="Y71"/>
    </row>
    <row r="72" spans="1:25">
      <c r="A72"/>
      <c r="B72" s="137"/>
      <c r="C72"/>
      <c r="D72" s="137"/>
      <c r="E72"/>
      <c r="F72"/>
      <c r="G72"/>
      <c r="H72"/>
      <c r="I72"/>
      <c r="J72" s="137"/>
      <c r="K72"/>
      <c r="L72"/>
      <c r="M72"/>
      <c r="N72"/>
      <c r="O72"/>
      <c r="P72"/>
      <c r="Q72"/>
      <c r="R72"/>
      <c r="S72"/>
      <c r="T72"/>
      <c r="U72"/>
      <c r="V72"/>
      <c r="W72"/>
      <c r="X72"/>
      <c r="Y72"/>
    </row>
    <row r="73" spans="1:25">
      <c r="A73"/>
      <c r="B73" s="137"/>
      <c r="C73"/>
      <c r="D73" s="137"/>
      <c r="E73"/>
      <c r="F73"/>
      <c r="G73"/>
      <c r="H73"/>
      <c r="I73"/>
      <c r="J73" s="137"/>
      <c r="K73"/>
      <c r="L73"/>
      <c r="M73"/>
      <c r="N73"/>
      <c r="O73"/>
      <c r="P73"/>
      <c r="Q73"/>
      <c r="R73"/>
      <c r="S73"/>
      <c r="T73"/>
      <c r="U73"/>
      <c r="V73"/>
      <c r="W73"/>
      <c r="X73"/>
      <c r="Y73"/>
    </row>
    <row r="74" spans="1:25">
      <c r="A74"/>
      <c r="B74" s="137"/>
      <c r="C74"/>
      <c r="D74" s="137"/>
      <c r="E74"/>
      <c r="F74"/>
      <c r="G74"/>
      <c r="H74"/>
      <c r="I74"/>
      <c r="J74" s="137"/>
      <c r="K74"/>
      <c r="L74"/>
      <c r="M74"/>
      <c r="N74"/>
      <c r="O74"/>
      <c r="P74"/>
      <c r="Q74"/>
      <c r="R74"/>
      <c r="S74"/>
      <c r="T74"/>
      <c r="U74"/>
      <c r="V74"/>
      <c r="W74"/>
      <c r="X74"/>
      <c r="Y74"/>
    </row>
    <row r="75" spans="1:25">
      <c r="A75"/>
      <c r="B75" s="137"/>
      <c r="C75"/>
      <c r="D75" s="137"/>
      <c r="E75"/>
      <c r="F75"/>
      <c r="G75"/>
      <c r="H75"/>
      <c r="I75"/>
      <c r="J75" s="137"/>
      <c r="K75"/>
      <c r="L75"/>
      <c r="M75"/>
      <c r="N75"/>
      <c r="O75"/>
      <c r="P75"/>
      <c r="Q75"/>
      <c r="R75"/>
      <c r="S75"/>
      <c r="T75"/>
      <c r="U75"/>
      <c r="V75"/>
      <c r="W75"/>
      <c r="X75"/>
      <c r="Y75"/>
    </row>
    <row r="76" spans="1:25">
      <c r="A76"/>
      <c r="B76" s="137"/>
      <c r="C76"/>
      <c r="D76" s="137"/>
      <c r="E76"/>
      <c r="F76"/>
      <c r="G76"/>
      <c r="H76"/>
      <c r="I76"/>
      <c r="J76" s="137"/>
      <c r="K76"/>
      <c r="L76"/>
      <c r="M76"/>
      <c r="N76"/>
      <c r="O76"/>
      <c r="P76"/>
      <c r="Q76"/>
      <c r="R76"/>
      <c r="S76"/>
      <c r="T76"/>
      <c r="U76"/>
      <c r="V76"/>
      <c r="W76"/>
      <c r="X76"/>
      <c r="Y76"/>
    </row>
    <row r="77" spans="1:25">
      <c r="A77"/>
      <c r="B77" s="137"/>
      <c r="C77"/>
      <c r="D77" s="137"/>
      <c r="E77"/>
      <c r="F77"/>
      <c r="G77"/>
      <c r="H77"/>
      <c r="I77"/>
      <c r="J77" s="137"/>
      <c r="K77"/>
      <c r="L77"/>
      <c r="M77"/>
      <c r="N77"/>
      <c r="O77"/>
      <c r="P77"/>
      <c r="Q77"/>
      <c r="R77"/>
      <c r="S77"/>
      <c r="T77"/>
      <c r="U77"/>
      <c r="V77"/>
      <c r="W77"/>
      <c r="X77"/>
      <c r="Y77"/>
    </row>
    <row r="78" spans="1:25">
      <c r="A78"/>
      <c r="B78" s="137"/>
      <c r="C78"/>
      <c r="D78" s="137"/>
      <c r="E78"/>
      <c r="F78"/>
      <c r="G78"/>
      <c r="H78"/>
      <c r="I78"/>
      <c r="J78" s="137"/>
      <c r="K78"/>
      <c r="L78"/>
      <c r="M78"/>
      <c r="N78"/>
      <c r="O78"/>
      <c r="P78"/>
      <c r="Q78"/>
      <c r="R78"/>
      <c r="S78"/>
      <c r="T78"/>
      <c r="U78"/>
      <c r="V78"/>
      <c r="W78"/>
      <c r="X78"/>
      <c r="Y78"/>
    </row>
    <row r="79" spans="1:25">
      <c r="A79"/>
      <c r="B79" s="137"/>
      <c r="C79"/>
      <c r="D79" s="137"/>
      <c r="E79"/>
      <c r="F79"/>
      <c r="G79"/>
      <c r="H79"/>
      <c r="I79"/>
      <c r="J79" s="137"/>
      <c r="K79"/>
      <c r="L79"/>
      <c r="M79"/>
      <c r="N79"/>
      <c r="O79"/>
      <c r="P79"/>
      <c r="Q79"/>
      <c r="R79"/>
      <c r="S79"/>
      <c r="T79"/>
      <c r="U79"/>
      <c r="V79"/>
      <c r="W79"/>
      <c r="X79"/>
      <c r="Y79"/>
    </row>
    <row r="80" spans="1:25">
      <c r="A80"/>
      <c r="B80" s="137"/>
      <c r="C80"/>
      <c r="D80" s="137"/>
      <c r="E80"/>
      <c r="F80"/>
      <c r="G80"/>
      <c r="H80"/>
      <c r="I80"/>
      <c r="J80" s="137"/>
      <c r="K80"/>
      <c r="L80"/>
      <c r="M80"/>
      <c r="N80"/>
      <c r="O80"/>
      <c r="P80"/>
      <c r="Q80"/>
      <c r="R80"/>
      <c r="S80"/>
      <c r="T80"/>
      <c r="U80"/>
      <c r="V80"/>
      <c r="W80"/>
      <c r="X80"/>
      <c r="Y80"/>
    </row>
    <row r="81" spans="1:25">
      <c r="A81"/>
      <c r="B81" s="137"/>
      <c r="C81"/>
      <c r="D81" s="137"/>
      <c r="E81"/>
      <c r="F81"/>
      <c r="G81"/>
      <c r="H81"/>
      <c r="I81"/>
      <c r="J81" s="137"/>
      <c r="K81"/>
      <c r="L81"/>
      <c r="M81"/>
      <c r="N81"/>
      <c r="O81"/>
      <c r="P81"/>
      <c r="Q81"/>
      <c r="R81"/>
      <c r="S81"/>
      <c r="T81"/>
      <c r="U81"/>
      <c r="V81"/>
      <c r="W81"/>
      <c r="X81"/>
      <c r="Y81"/>
    </row>
    <row r="82" spans="1:25">
      <c r="A82"/>
      <c r="B82" s="137"/>
      <c r="C82"/>
      <c r="D82" s="137"/>
      <c r="E82"/>
      <c r="F82"/>
      <c r="G82"/>
      <c r="H82"/>
      <c r="I82"/>
      <c r="J82" s="137"/>
      <c r="K82"/>
      <c r="L82"/>
      <c r="M82"/>
      <c r="N82"/>
      <c r="O82"/>
      <c r="P82"/>
      <c r="Q82"/>
      <c r="R82"/>
      <c r="S82"/>
      <c r="T82"/>
      <c r="U82"/>
      <c r="V82"/>
      <c r="W82"/>
      <c r="X82"/>
      <c r="Y82"/>
    </row>
    <row r="83" spans="1:25">
      <c r="A83"/>
      <c r="B83" s="137"/>
      <c r="C83"/>
      <c r="D83" s="137"/>
      <c r="E83"/>
      <c r="F83"/>
      <c r="G83"/>
      <c r="H83"/>
      <c r="I83"/>
      <c r="J83" s="137"/>
      <c r="K83"/>
      <c r="L83"/>
      <c r="M83"/>
      <c r="N83"/>
      <c r="O83"/>
      <c r="P83"/>
      <c r="Q83"/>
      <c r="R83"/>
      <c r="S83"/>
      <c r="T83"/>
      <c r="U83"/>
      <c r="V83"/>
      <c r="W83"/>
      <c r="X83"/>
      <c r="Y83"/>
    </row>
    <row r="84" spans="1:25">
      <c r="A84"/>
      <c r="B84" s="137"/>
      <c r="C84"/>
      <c r="D84" s="137"/>
      <c r="E84"/>
      <c r="F84"/>
      <c r="G84"/>
      <c r="H84"/>
      <c r="I84"/>
      <c r="J84" s="137"/>
      <c r="K84"/>
      <c r="L84"/>
      <c r="M84"/>
      <c r="N84"/>
      <c r="O84"/>
      <c r="P84"/>
      <c r="Q84"/>
      <c r="R84"/>
      <c r="S84"/>
      <c r="T84"/>
      <c r="U84"/>
      <c r="V84"/>
      <c r="W84"/>
      <c r="X84"/>
      <c r="Y84"/>
    </row>
    <row r="85" spans="1:25">
      <c r="A85"/>
      <c r="B85" s="137"/>
      <c r="C85"/>
      <c r="D85" s="137"/>
      <c r="E85"/>
      <c r="F85"/>
      <c r="G85"/>
      <c r="H85"/>
      <c r="I85"/>
      <c r="J85" s="137"/>
      <c r="K85"/>
      <c r="L85"/>
      <c r="M85"/>
      <c r="N85"/>
      <c r="O85"/>
      <c r="P85"/>
      <c r="Q85"/>
      <c r="R85"/>
      <c r="S85"/>
      <c r="T85"/>
      <c r="U85"/>
      <c r="V85"/>
      <c r="W85"/>
      <c r="X85"/>
      <c r="Y85"/>
    </row>
    <row r="86" spans="1:25">
      <c r="A86"/>
      <c r="B86" s="137"/>
      <c r="C86"/>
      <c r="D86" s="137"/>
      <c r="E86"/>
      <c r="F86"/>
      <c r="G86"/>
      <c r="H86"/>
      <c r="I86"/>
      <c r="J86" s="137"/>
      <c r="K86"/>
      <c r="L86"/>
      <c r="M86"/>
      <c r="N86"/>
      <c r="O86"/>
      <c r="P86"/>
      <c r="Q86"/>
      <c r="R86"/>
      <c r="S86"/>
      <c r="T86"/>
      <c r="U86"/>
      <c r="V86"/>
      <c r="W86"/>
      <c r="X86"/>
      <c r="Y86"/>
    </row>
    <row r="87" spans="1:25">
      <c r="A87"/>
      <c r="B87" s="137"/>
      <c r="C87"/>
      <c r="D87" s="137"/>
      <c r="E87"/>
      <c r="F87"/>
      <c r="G87"/>
      <c r="H87"/>
      <c r="I87"/>
      <c r="J87" s="137"/>
      <c r="K87"/>
      <c r="L87"/>
      <c r="M87"/>
      <c r="N87"/>
      <c r="O87"/>
      <c r="P87"/>
      <c r="Q87"/>
      <c r="R87"/>
      <c r="S87"/>
      <c r="T87"/>
      <c r="U87"/>
      <c r="V87"/>
      <c r="W87"/>
      <c r="X87"/>
      <c r="Y87"/>
    </row>
    <row r="88" spans="1:25">
      <c r="A88"/>
      <c r="B88" s="137"/>
      <c r="C88"/>
      <c r="D88" s="137"/>
      <c r="E88"/>
      <c r="F88"/>
      <c r="G88"/>
      <c r="H88"/>
      <c r="I88"/>
      <c r="J88" s="137"/>
      <c r="K88"/>
      <c r="L88"/>
      <c r="M88"/>
      <c r="N88"/>
      <c r="O88"/>
      <c r="P88"/>
      <c r="Q88"/>
      <c r="R88"/>
      <c r="S88"/>
      <c r="T88"/>
      <c r="U88"/>
      <c r="V88"/>
      <c r="W88"/>
      <c r="X88"/>
      <c r="Y88"/>
    </row>
    <row r="89" spans="1:25">
      <c r="A89"/>
      <c r="B89" s="137"/>
      <c r="C89"/>
      <c r="D89" s="137"/>
      <c r="E89"/>
      <c r="F89"/>
      <c r="G89"/>
      <c r="H89"/>
      <c r="I89"/>
      <c r="J89" s="137"/>
      <c r="K89"/>
      <c r="L89"/>
      <c r="M89"/>
      <c r="N89"/>
      <c r="O89"/>
      <c r="P89"/>
      <c r="Q89"/>
      <c r="R89"/>
      <c r="S89"/>
      <c r="T89"/>
      <c r="U89"/>
      <c r="V89"/>
      <c r="W89"/>
      <c r="X89"/>
      <c r="Y89"/>
    </row>
    <row r="90" spans="1:25">
      <c r="A90"/>
      <c r="B90" s="137"/>
      <c r="C90"/>
      <c r="D90" s="137"/>
      <c r="E90"/>
      <c r="F90"/>
      <c r="G90"/>
      <c r="H90"/>
      <c r="I90"/>
      <c r="J90" s="137"/>
      <c r="K90"/>
      <c r="L90"/>
      <c r="M90"/>
      <c r="N90"/>
      <c r="O90"/>
      <c r="P90"/>
      <c r="Q90"/>
      <c r="R90"/>
      <c r="S90"/>
      <c r="T90"/>
      <c r="U90"/>
      <c r="V90"/>
      <c r="W90"/>
      <c r="X90"/>
      <c r="Y90"/>
    </row>
    <row r="91" spans="1:25">
      <c r="A91"/>
      <c r="B91" s="137"/>
      <c r="C91"/>
      <c r="D91" s="137"/>
      <c r="E91"/>
      <c r="F91"/>
      <c r="G91"/>
      <c r="H91"/>
      <c r="I91"/>
      <c r="J91" s="137"/>
      <c r="K91"/>
      <c r="L91"/>
      <c r="M91"/>
      <c r="N91"/>
      <c r="O91"/>
      <c r="P91"/>
      <c r="Q91"/>
      <c r="R91"/>
      <c r="S91"/>
      <c r="T91"/>
      <c r="U91"/>
      <c r="V91"/>
      <c r="W91"/>
      <c r="X91"/>
      <c r="Y91"/>
    </row>
    <row r="92" spans="1:25">
      <c r="A92"/>
      <c r="B92" s="137"/>
      <c r="C92"/>
      <c r="D92" s="137"/>
      <c r="E92"/>
      <c r="F92"/>
      <c r="G92"/>
      <c r="H92"/>
      <c r="I92"/>
      <c r="J92" s="137"/>
      <c r="K92"/>
      <c r="L92"/>
      <c r="M92"/>
      <c r="N92"/>
      <c r="O92"/>
      <c r="P92"/>
      <c r="Q92"/>
      <c r="R92"/>
      <c r="S92"/>
      <c r="T92"/>
      <c r="U92"/>
      <c r="V92"/>
      <c r="W92"/>
      <c r="X92"/>
      <c r="Y92"/>
    </row>
    <row r="93" spans="1:25">
      <c r="A93"/>
      <c r="B93" s="137"/>
      <c r="C93"/>
      <c r="D93" s="137"/>
      <c r="E93"/>
      <c r="F93"/>
      <c r="G93"/>
      <c r="H93"/>
      <c r="I93"/>
      <c r="J93" s="137"/>
      <c r="K93"/>
      <c r="L93"/>
      <c r="M93"/>
      <c r="N93"/>
      <c r="O93"/>
      <c r="P93"/>
      <c r="Q93"/>
      <c r="R93"/>
      <c r="S93"/>
      <c r="T93"/>
      <c r="U93"/>
      <c r="V93"/>
      <c r="W93"/>
      <c r="X93"/>
      <c r="Y93"/>
    </row>
    <row r="94" spans="1:25">
      <c r="A94"/>
      <c r="B94" s="137"/>
      <c r="C94"/>
      <c r="D94" s="137"/>
      <c r="E94"/>
      <c r="F94"/>
      <c r="G94"/>
      <c r="H94"/>
      <c r="I94"/>
      <c r="J94" s="137"/>
      <c r="K94"/>
      <c r="L94"/>
      <c r="M94"/>
      <c r="N94"/>
      <c r="O94"/>
      <c r="P94"/>
      <c r="Q94"/>
      <c r="R94"/>
      <c r="S94"/>
      <c r="T94"/>
      <c r="U94"/>
      <c r="V94"/>
      <c r="W94"/>
      <c r="X94"/>
      <c r="Y94"/>
    </row>
    <row r="95" spans="1:25">
      <c r="A95"/>
      <c r="B95" s="137"/>
      <c r="C95"/>
      <c r="D95" s="137"/>
      <c r="E95"/>
      <c r="F95"/>
      <c r="G95"/>
      <c r="H95"/>
      <c r="I95"/>
      <c r="J95" s="137"/>
      <c r="K95"/>
      <c r="L95"/>
      <c r="M95"/>
      <c r="N95"/>
      <c r="O95"/>
      <c r="P95"/>
      <c r="Q95"/>
      <c r="R95"/>
      <c r="S95"/>
      <c r="T95"/>
      <c r="U95"/>
      <c r="V95"/>
      <c r="W95"/>
      <c r="X95"/>
      <c r="Y95"/>
    </row>
    <row r="96" spans="1:25">
      <c r="A96"/>
      <c r="B96" s="137"/>
      <c r="C96"/>
      <c r="D96" s="137"/>
      <c r="E96"/>
      <c r="F96"/>
      <c r="G96"/>
      <c r="H96"/>
      <c r="I96"/>
      <c r="J96" s="137"/>
      <c r="K96"/>
      <c r="L96"/>
      <c r="M96"/>
      <c r="N96"/>
      <c r="O96"/>
      <c r="P96"/>
      <c r="Q96"/>
      <c r="R96"/>
      <c r="S96"/>
      <c r="T96"/>
      <c r="U96"/>
      <c r="V96"/>
      <c r="W96"/>
      <c r="X96"/>
      <c r="Y96"/>
    </row>
    <row r="97" spans="1:25">
      <c r="A97"/>
      <c r="B97" s="137"/>
      <c r="C97"/>
      <c r="D97" s="137"/>
      <c r="E97"/>
      <c r="F97"/>
      <c r="G97"/>
      <c r="H97"/>
      <c r="I97"/>
      <c r="J97" s="137"/>
      <c r="K97"/>
      <c r="L97"/>
      <c r="M97"/>
      <c r="N97"/>
      <c r="O97"/>
      <c r="P97"/>
      <c r="Q97"/>
      <c r="R97"/>
      <c r="S97"/>
      <c r="T97"/>
      <c r="U97"/>
      <c r="V97"/>
      <c r="W97"/>
      <c r="X97"/>
      <c r="Y97"/>
    </row>
    <row r="98" spans="1:25">
      <c r="A98"/>
      <c r="B98" s="137"/>
      <c r="C98"/>
      <c r="D98" s="137"/>
      <c r="E98"/>
      <c r="F98"/>
      <c r="G98"/>
      <c r="H98"/>
      <c r="I98"/>
      <c r="J98" s="137"/>
      <c r="K98"/>
      <c r="L98"/>
      <c r="M98"/>
      <c r="N98"/>
      <c r="O98"/>
      <c r="P98"/>
      <c r="Q98"/>
      <c r="R98"/>
      <c r="S98"/>
      <c r="T98"/>
      <c r="U98"/>
      <c r="V98"/>
      <c r="W98"/>
      <c r="X98"/>
      <c r="Y98"/>
    </row>
    <row r="99" spans="1:25">
      <c r="A99"/>
      <c r="B99" s="137"/>
      <c r="C99"/>
      <c r="D99" s="137"/>
      <c r="E99"/>
      <c r="F99"/>
      <c r="G99"/>
      <c r="H99"/>
      <c r="I99"/>
      <c r="J99" s="137"/>
      <c r="K99"/>
      <c r="L99"/>
      <c r="M99"/>
      <c r="N99"/>
      <c r="O99"/>
      <c r="P99"/>
      <c r="Q99"/>
      <c r="R99"/>
      <c r="S99"/>
      <c r="T99"/>
      <c r="U99"/>
      <c r="V99"/>
      <c r="W99"/>
      <c r="X99"/>
      <c r="Y99"/>
    </row>
    <row r="100" spans="1:25">
      <c r="A100"/>
      <c r="B100" s="137"/>
      <c r="C100"/>
      <c r="D100" s="137"/>
      <c r="E100"/>
      <c r="F100"/>
      <c r="G100"/>
      <c r="H100"/>
      <c r="I100"/>
      <c r="J100" s="137"/>
      <c r="K100"/>
      <c r="L100"/>
      <c r="M100"/>
      <c r="N100"/>
      <c r="O100"/>
      <c r="P100"/>
      <c r="Q100"/>
      <c r="R100"/>
      <c r="S100"/>
      <c r="T100"/>
      <c r="U100"/>
      <c r="V100"/>
      <c r="W100"/>
      <c r="X100"/>
      <c r="Y100"/>
    </row>
    <row r="101" spans="1:25">
      <c r="A101"/>
      <c r="B101" s="137"/>
      <c r="C101"/>
      <c r="D101" s="137"/>
      <c r="E101"/>
      <c r="F101"/>
      <c r="G101"/>
      <c r="H101"/>
      <c r="I101"/>
      <c r="J101" s="137"/>
      <c r="K101"/>
      <c r="L101"/>
      <c r="M101"/>
      <c r="N101"/>
      <c r="O101"/>
      <c r="P101"/>
      <c r="Q101"/>
      <c r="R101"/>
      <c r="S101"/>
      <c r="T101"/>
      <c r="U101"/>
      <c r="V101"/>
      <c r="W101"/>
      <c r="X101"/>
      <c r="Y101"/>
    </row>
    <row r="102" spans="1:25">
      <c r="A102"/>
      <c r="B102" s="137"/>
      <c r="C102"/>
      <c r="D102" s="137"/>
      <c r="E102"/>
      <c r="F102"/>
      <c r="G102"/>
      <c r="H102"/>
      <c r="I102"/>
      <c r="J102" s="137"/>
      <c r="K102"/>
      <c r="L102"/>
      <c r="M102"/>
      <c r="N102"/>
      <c r="O102"/>
      <c r="P102"/>
      <c r="Q102"/>
      <c r="R102"/>
      <c r="S102"/>
      <c r="T102"/>
      <c r="U102"/>
      <c r="V102"/>
      <c r="W102"/>
      <c r="X102"/>
      <c r="Y102"/>
    </row>
    <row r="103" spans="1:25">
      <c r="A103"/>
      <c r="B103" s="137"/>
      <c r="C103"/>
      <c r="D103" s="137"/>
      <c r="E103"/>
      <c r="F103"/>
      <c r="G103"/>
      <c r="H103"/>
      <c r="I103"/>
      <c r="J103" s="137"/>
      <c r="K103"/>
      <c r="L103"/>
      <c r="M103"/>
      <c r="N103"/>
      <c r="O103"/>
      <c r="P103"/>
      <c r="Q103"/>
      <c r="R103"/>
      <c r="S103"/>
      <c r="T103"/>
      <c r="U103"/>
      <c r="V103"/>
      <c r="W103"/>
      <c r="X103"/>
      <c r="Y103"/>
    </row>
    <row r="104" spans="1:25">
      <c r="A104"/>
      <c r="B104" s="137"/>
      <c r="C104"/>
      <c r="D104" s="137"/>
      <c r="E104"/>
      <c r="F104"/>
      <c r="G104"/>
      <c r="H104"/>
      <c r="I104"/>
      <c r="J104" s="137"/>
      <c r="K104"/>
      <c r="L104"/>
      <c r="M104"/>
      <c r="N104"/>
      <c r="O104"/>
      <c r="P104"/>
      <c r="Q104"/>
      <c r="R104"/>
      <c r="S104"/>
      <c r="T104"/>
      <c r="U104"/>
      <c r="V104"/>
      <c r="W104"/>
      <c r="X104"/>
      <c r="Y104"/>
    </row>
    <row r="105" spans="1:25">
      <c r="A105"/>
      <c r="B105" s="137"/>
      <c r="C105"/>
      <c r="D105" s="137"/>
      <c r="E105"/>
      <c r="F105"/>
      <c r="G105"/>
      <c r="H105"/>
      <c r="I105"/>
      <c r="J105" s="137"/>
      <c r="K105"/>
      <c r="L105"/>
      <c r="M105"/>
      <c r="N105"/>
      <c r="O105"/>
      <c r="P105"/>
      <c r="Q105"/>
      <c r="R105"/>
      <c r="S105"/>
      <c r="T105"/>
      <c r="U105"/>
      <c r="V105"/>
      <c r="W105"/>
      <c r="X105"/>
      <c r="Y105"/>
    </row>
    <row r="106" spans="1:25">
      <c r="A106"/>
      <c r="B106" s="137"/>
      <c r="C106"/>
      <c r="D106" s="137"/>
      <c r="E106"/>
      <c r="F106"/>
      <c r="G106"/>
      <c r="H106"/>
      <c r="I106"/>
      <c r="J106" s="137"/>
      <c r="K106"/>
      <c r="L106"/>
      <c r="M106"/>
      <c r="N106"/>
      <c r="O106"/>
      <c r="P106"/>
      <c r="Q106"/>
      <c r="R106"/>
      <c r="S106"/>
      <c r="T106"/>
      <c r="U106"/>
      <c r="V106"/>
      <c r="W106"/>
      <c r="X106"/>
      <c r="Y106"/>
    </row>
    <row r="107" spans="1:25">
      <c r="A107"/>
      <c r="B107" s="137"/>
      <c r="C107"/>
      <c r="D107" s="137"/>
      <c r="E107"/>
      <c r="F107"/>
      <c r="G107"/>
      <c r="H107"/>
      <c r="I107"/>
      <c r="J107" s="137"/>
      <c r="K107"/>
      <c r="L107"/>
      <c r="M107"/>
      <c r="N107"/>
      <c r="O107"/>
      <c r="P107"/>
      <c r="Q107"/>
      <c r="R107"/>
      <c r="S107"/>
      <c r="T107"/>
      <c r="U107"/>
      <c r="V107"/>
      <c r="W107"/>
      <c r="X107"/>
      <c r="Y107"/>
    </row>
    <row r="108" spans="1:25">
      <c r="A108"/>
      <c r="B108" s="137"/>
      <c r="C108"/>
      <c r="D108" s="137"/>
      <c r="E108"/>
      <c r="F108"/>
      <c r="G108"/>
      <c r="H108"/>
      <c r="I108"/>
      <c r="J108" s="137"/>
      <c r="K108"/>
      <c r="L108"/>
      <c r="M108"/>
      <c r="N108"/>
      <c r="O108"/>
      <c r="P108"/>
      <c r="Q108"/>
      <c r="R108"/>
      <c r="S108"/>
      <c r="T108"/>
      <c r="U108"/>
      <c r="V108"/>
      <c r="W108"/>
      <c r="X108" s="137"/>
      <c r="Y108"/>
    </row>
    <row r="109" spans="1:25">
      <c r="A109"/>
      <c r="B109" s="137"/>
      <c r="C109"/>
      <c r="D109" s="137"/>
      <c r="E109"/>
      <c r="F109"/>
      <c r="G109"/>
      <c r="H109"/>
      <c r="I109"/>
      <c r="J109" s="137"/>
      <c r="K109"/>
      <c r="L109"/>
      <c r="M109"/>
      <c r="N109"/>
      <c r="O109"/>
      <c r="P109"/>
      <c r="Q109"/>
      <c r="R109"/>
      <c r="S109"/>
      <c r="T109"/>
      <c r="U109"/>
      <c r="V109"/>
      <c r="W109"/>
      <c r="X109" s="137"/>
      <c r="Y109"/>
    </row>
    <row r="110" spans="1:25">
      <c r="A110"/>
      <c r="B110" s="137"/>
      <c r="C110"/>
      <c r="D110" s="137"/>
      <c r="E110"/>
      <c r="F110"/>
      <c r="G110"/>
      <c r="H110"/>
      <c r="I110"/>
      <c r="J110" s="137"/>
      <c r="K110"/>
      <c r="L110"/>
      <c r="M110"/>
      <c r="N110"/>
      <c r="O110"/>
      <c r="P110"/>
      <c r="Q110"/>
      <c r="R110"/>
      <c r="S110"/>
      <c r="T110"/>
      <c r="U110"/>
      <c r="V110"/>
      <c r="W110"/>
      <c r="X110" s="137"/>
      <c r="Y110"/>
    </row>
    <row r="111" spans="1:25">
      <c r="A111"/>
      <c r="B111" s="137"/>
      <c r="C111"/>
      <c r="D111" s="137"/>
      <c r="E111"/>
      <c r="F111"/>
      <c r="G111"/>
      <c r="H111"/>
      <c r="I111"/>
      <c r="J111" s="137"/>
      <c r="K111"/>
      <c r="L111"/>
      <c r="M111"/>
      <c r="N111"/>
      <c r="O111"/>
      <c r="P111"/>
      <c r="Q111"/>
      <c r="R111"/>
      <c r="S111"/>
      <c r="T111"/>
      <c r="U111"/>
      <c r="V111"/>
      <c r="W111"/>
      <c r="X111" s="137"/>
      <c r="Y111"/>
    </row>
    <row r="112" spans="1:25">
      <c r="A112"/>
      <c r="B112" s="137"/>
      <c r="C112"/>
      <c r="D112" s="137"/>
      <c r="E112"/>
      <c r="F112"/>
      <c r="G112"/>
      <c r="H112"/>
      <c r="I112"/>
      <c r="J112" s="137"/>
      <c r="K112"/>
      <c r="L112"/>
      <c r="M112"/>
      <c r="N112"/>
      <c r="O112"/>
      <c r="P112"/>
      <c r="Q112"/>
      <c r="R112"/>
      <c r="S112"/>
      <c r="T112"/>
      <c r="U112"/>
      <c r="V112"/>
      <c r="W112"/>
      <c r="X112" s="137"/>
      <c r="Y112"/>
    </row>
    <row r="113" spans="1:25">
      <c r="A113"/>
      <c r="B113" s="137"/>
      <c r="C113"/>
      <c r="D113" s="137"/>
      <c r="E113"/>
      <c r="F113"/>
      <c r="G113"/>
      <c r="H113"/>
      <c r="I113"/>
      <c r="J113" s="137"/>
      <c r="K113"/>
      <c r="L113"/>
      <c r="M113"/>
      <c r="N113"/>
      <c r="O113"/>
      <c r="P113"/>
      <c r="Q113"/>
      <c r="R113"/>
      <c r="S113"/>
      <c r="T113"/>
      <c r="U113"/>
      <c r="V113"/>
      <c r="W113"/>
      <c r="X113" s="137"/>
      <c r="Y113"/>
    </row>
    <row r="114" spans="1:25">
      <c r="A114"/>
      <c r="B114" s="137"/>
      <c r="C114"/>
      <c r="D114" s="137"/>
      <c r="E114"/>
      <c r="F114"/>
      <c r="G114"/>
      <c r="H114"/>
      <c r="I114"/>
      <c r="J114" s="137"/>
      <c r="K114"/>
      <c r="L114"/>
      <c r="M114"/>
      <c r="N114"/>
      <c r="O114"/>
      <c r="P114"/>
      <c r="Q114"/>
      <c r="R114"/>
      <c r="S114"/>
      <c r="T114"/>
      <c r="U114"/>
      <c r="V114"/>
      <c r="W114"/>
      <c r="X114" s="137"/>
      <c r="Y114"/>
    </row>
    <row r="115" spans="1:25">
      <c r="A115"/>
      <c r="B115" s="137"/>
      <c r="C115"/>
      <c r="D115" s="137"/>
      <c r="E115"/>
      <c r="F115"/>
      <c r="G115"/>
      <c r="H115"/>
      <c r="I115"/>
      <c r="J115" s="137"/>
      <c r="K115"/>
      <c r="L115"/>
      <c r="M115"/>
      <c r="N115"/>
      <c r="O115"/>
      <c r="P115"/>
      <c r="Q115"/>
      <c r="R115"/>
      <c r="S115"/>
      <c r="T115"/>
      <c r="U115"/>
      <c r="V115"/>
      <c r="W115"/>
      <c r="X115" s="137"/>
      <c r="Y115"/>
    </row>
    <row r="116" spans="1:25">
      <c r="A116"/>
      <c r="B116" s="137"/>
      <c r="C116"/>
      <c r="D116" s="137"/>
      <c r="E116"/>
      <c r="F116"/>
      <c r="G116"/>
      <c r="H116"/>
      <c r="I116"/>
      <c r="J116" s="137"/>
      <c r="K116"/>
      <c r="L116"/>
      <c r="M116"/>
      <c r="N116"/>
      <c r="O116"/>
      <c r="P116"/>
      <c r="Q116"/>
      <c r="R116"/>
      <c r="S116"/>
      <c r="T116"/>
      <c r="U116"/>
      <c r="V116"/>
      <c r="W116"/>
      <c r="X116" s="137"/>
      <c r="Y116"/>
    </row>
    <row r="117" spans="1:25">
      <c r="A117"/>
      <c r="B117" s="137"/>
      <c r="C117"/>
      <c r="D117" s="137"/>
      <c r="E117"/>
      <c r="F117"/>
      <c r="G117"/>
      <c r="H117"/>
      <c r="I117"/>
      <c r="J117" s="137"/>
      <c r="K117"/>
      <c r="L117"/>
      <c r="M117"/>
      <c r="N117"/>
      <c r="O117"/>
      <c r="P117"/>
      <c r="Q117"/>
      <c r="R117"/>
      <c r="S117"/>
      <c r="T117"/>
      <c r="U117"/>
      <c r="V117"/>
      <c r="W117"/>
      <c r="X117" s="137"/>
      <c r="Y117"/>
    </row>
    <row r="118" spans="1:25">
      <c r="A118"/>
      <c r="B118" s="137"/>
      <c r="C118"/>
      <c r="D118" s="137"/>
      <c r="E118"/>
      <c r="F118"/>
      <c r="G118"/>
      <c r="H118"/>
      <c r="I118"/>
      <c r="J118" s="137"/>
      <c r="K118"/>
      <c r="L118"/>
      <c r="M118"/>
      <c r="N118"/>
      <c r="O118"/>
      <c r="P118"/>
      <c r="Q118"/>
      <c r="R118"/>
      <c r="S118"/>
      <c r="T118"/>
      <c r="U118"/>
      <c r="V118"/>
      <c r="W118"/>
      <c r="X118" s="137"/>
      <c r="Y118"/>
    </row>
    <row r="119" spans="1:25">
      <c r="A119"/>
      <c r="B119" s="137"/>
      <c r="C119"/>
      <c r="D119" s="137"/>
      <c r="E119"/>
      <c r="F119"/>
      <c r="G119"/>
      <c r="H119"/>
      <c r="I119"/>
      <c r="J119" s="137"/>
      <c r="K119"/>
      <c r="L119"/>
      <c r="M119"/>
      <c r="N119"/>
      <c r="O119"/>
      <c r="P119"/>
      <c r="Q119"/>
      <c r="R119"/>
      <c r="S119"/>
      <c r="T119"/>
      <c r="U119"/>
      <c r="V119"/>
      <c r="W119"/>
      <c r="X119" s="137"/>
      <c r="Y119"/>
    </row>
    <row r="120" spans="1:25">
      <c r="A120"/>
      <c r="B120" s="137"/>
      <c r="C120"/>
      <c r="D120" s="137"/>
      <c r="E120"/>
      <c r="F120"/>
      <c r="G120"/>
      <c r="H120"/>
      <c r="I120"/>
      <c r="J120" s="137"/>
      <c r="K120"/>
      <c r="L120"/>
      <c r="M120"/>
      <c r="N120"/>
      <c r="O120"/>
      <c r="P120"/>
      <c r="Q120"/>
      <c r="R120"/>
      <c r="S120"/>
      <c r="T120"/>
      <c r="U120"/>
      <c r="V120"/>
      <c r="W120"/>
      <c r="X120" s="137"/>
      <c r="Y120"/>
    </row>
    <row r="121" spans="1:25">
      <c r="A121"/>
      <c r="B121" s="137"/>
      <c r="C121"/>
      <c r="D121" s="137"/>
      <c r="E121"/>
      <c r="F121"/>
      <c r="G121"/>
      <c r="H121"/>
      <c r="I121"/>
      <c r="J121" s="137"/>
      <c r="K121"/>
      <c r="L121"/>
      <c r="M121"/>
      <c r="N121"/>
      <c r="O121"/>
      <c r="P121"/>
      <c r="Q121"/>
      <c r="R121"/>
      <c r="S121"/>
      <c r="T121"/>
      <c r="U121"/>
      <c r="V121"/>
      <c r="W121"/>
      <c r="X121" s="137"/>
      <c r="Y121"/>
    </row>
    <row r="122" spans="1:25">
      <c r="A122"/>
      <c r="B122" s="137"/>
      <c r="C122"/>
      <c r="D122" s="137"/>
      <c r="E122"/>
      <c r="F122"/>
      <c r="G122"/>
      <c r="H122"/>
      <c r="I122"/>
      <c r="J122" s="137"/>
      <c r="K122"/>
      <c r="L122"/>
      <c r="M122"/>
      <c r="N122"/>
      <c r="O122"/>
      <c r="P122"/>
      <c r="Q122"/>
      <c r="R122"/>
      <c r="S122"/>
      <c r="T122"/>
      <c r="U122"/>
      <c r="V122"/>
      <c r="W122"/>
      <c r="X122" s="137"/>
      <c r="Y122"/>
    </row>
    <row r="123" spans="1:25">
      <c r="A123"/>
      <c r="B123" s="137"/>
      <c r="C123"/>
      <c r="D123" s="137"/>
      <c r="E123"/>
      <c r="F123"/>
      <c r="G123"/>
      <c r="H123"/>
      <c r="I123"/>
      <c r="J123" s="137"/>
      <c r="K123"/>
      <c r="L123"/>
      <c r="M123"/>
      <c r="N123"/>
      <c r="O123"/>
      <c r="P123"/>
      <c r="Q123"/>
      <c r="R123"/>
      <c r="S123"/>
      <c r="T123"/>
      <c r="U123"/>
      <c r="V123"/>
      <c r="W123"/>
      <c r="X123" s="137"/>
      <c r="Y123"/>
    </row>
    <row r="124" spans="1:25">
      <c r="A124"/>
      <c r="B124" s="137"/>
      <c r="C124"/>
      <c r="D124" s="137"/>
      <c r="E124"/>
      <c r="F124"/>
      <c r="G124"/>
      <c r="H124"/>
      <c r="I124"/>
      <c r="J124" s="137"/>
      <c r="K124"/>
      <c r="L124"/>
      <c r="M124"/>
      <c r="N124"/>
      <c r="O124"/>
      <c r="P124"/>
      <c r="Q124"/>
      <c r="R124"/>
      <c r="S124"/>
      <c r="T124"/>
      <c r="U124"/>
      <c r="V124"/>
      <c r="W124"/>
      <c r="X124" s="137"/>
      <c r="Y124"/>
    </row>
    <row r="125" spans="1:25">
      <c r="A125"/>
      <c r="B125" s="137"/>
      <c r="C125"/>
      <c r="D125" s="137"/>
      <c r="E125"/>
      <c r="F125"/>
      <c r="G125"/>
      <c r="H125"/>
      <c r="I125"/>
      <c r="J125" s="137"/>
      <c r="K125"/>
      <c r="L125"/>
      <c r="M125"/>
      <c r="N125"/>
      <c r="O125"/>
      <c r="P125"/>
      <c r="Q125"/>
      <c r="R125"/>
      <c r="S125"/>
      <c r="T125"/>
      <c r="U125"/>
      <c r="V125"/>
      <c r="W125"/>
      <c r="X125" s="137"/>
      <c r="Y125"/>
    </row>
    <row r="126" spans="1:25">
      <c r="A126"/>
      <c r="B126" s="137"/>
      <c r="C126"/>
      <c r="D126" s="137"/>
      <c r="E126"/>
      <c r="F126"/>
      <c r="G126"/>
      <c r="H126"/>
      <c r="I126"/>
      <c r="J126" s="137"/>
      <c r="K126"/>
      <c r="L126"/>
      <c r="M126"/>
      <c r="N126"/>
      <c r="O126"/>
      <c r="P126"/>
      <c r="Q126"/>
      <c r="R126"/>
      <c r="S126"/>
      <c r="T126"/>
      <c r="U126"/>
      <c r="V126"/>
      <c r="W126"/>
      <c r="X126" s="137"/>
      <c r="Y126"/>
    </row>
    <row r="127" spans="1:25">
      <c r="A127"/>
      <c r="B127" s="137"/>
      <c r="C127"/>
      <c r="D127" s="137"/>
      <c r="E127"/>
      <c r="F127"/>
      <c r="G127"/>
      <c r="H127"/>
      <c r="I127"/>
      <c r="J127" s="137"/>
      <c r="K127"/>
      <c r="L127"/>
      <c r="M127"/>
      <c r="N127"/>
      <c r="O127"/>
      <c r="P127"/>
      <c r="Q127"/>
      <c r="R127"/>
      <c r="S127"/>
      <c r="T127"/>
      <c r="U127"/>
      <c r="V127"/>
      <c r="W127"/>
      <c r="X127" s="137"/>
      <c r="Y127"/>
    </row>
    <row r="128" spans="1:25">
      <c r="A128"/>
      <c r="B128" s="137"/>
      <c r="C128"/>
      <c r="D128" s="137"/>
      <c r="E128"/>
      <c r="F128"/>
      <c r="G128"/>
      <c r="H128"/>
      <c r="I128"/>
      <c r="J128" s="137"/>
      <c r="K128"/>
      <c r="L128"/>
      <c r="M128"/>
      <c r="N128"/>
      <c r="O128"/>
      <c r="P128"/>
      <c r="Q128"/>
      <c r="R128"/>
      <c r="S128"/>
      <c r="T128"/>
      <c r="U128"/>
      <c r="V128"/>
      <c r="W128"/>
      <c r="X128" s="137"/>
      <c r="Y128"/>
    </row>
    <row r="129" spans="1:25">
      <c r="A129"/>
      <c r="B129" s="137"/>
      <c r="C129"/>
      <c r="D129" s="137"/>
      <c r="E129"/>
      <c r="F129"/>
      <c r="G129"/>
      <c r="H129"/>
      <c r="I129"/>
      <c r="J129" s="137"/>
      <c r="K129"/>
      <c r="L129"/>
      <c r="M129"/>
      <c r="N129"/>
      <c r="O129"/>
      <c r="P129"/>
      <c r="Q129"/>
      <c r="R129"/>
      <c r="S129"/>
      <c r="T129"/>
      <c r="U129"/>
      <c r="V129"/>
      <c r="W129"/>
      <c r="X129" s="137"/>
      <c r="Y129"/>
    </row>
    <row r="130" spans="1:25">
      <c r="A130"/>
      <c r="B130" s="137"/>
      <c r="C130"/>
      <c r="D130" s="137"/>
      <c r="E130"/>
      <c r="F130"/>
      <c r="G130"/>
      <c r="H130"/>
      <c r="I130"/>
      <c r="J130" s="137"/>
      <c r="K130"/>
      <c r="L130"/>
      <c r="M130"/>
      <c r="N130"/>
      <c r="O130"/>
      <c r="P130"/>
      <c r="Q130"/>
      <c r="R130"/>
      <c r="S130"/>
      <c r="T130"/>
      <c r="U130"/>
      <c r="V130"/>
      <c r="W130"/>
      <c r="X130" s="137"/>
      <c r="Y130"/>
    </row>
    <row r="131" spans="1:25">
      <c r="A131"/>
      <c r="B131" s="137"/>
      <c r="C131"/>
      <c r="D131" s="137"/>
      <c r="E131"/>
      <c r="F131"/>
      <c r="G131"/>
      <c r="H131"/>
      <c r="I131"/>
      <c r="J131" s="137"/>
      <c r="K131"/>
      <c r="L131"/>
      <c r="M131"/>
      <c r="N131"/>
      <c r="O131"/>
      <c r="P131"/>
      <c r="Q131"/>
      <c r="R131"/>
      <c r="S131"/>
      <c r="T131"/>
      <c r="U131"/>
      <c r="V131"/>
      <c r="W131"/>
      <c r="X131" s="137"/>
      <c r="Y131"/>
    </row>
    <row r="132" spans="1:25">
      <c r="A132"/>
      <c r="B132" s="137"/>
      <c r="C132"/>
      <c r="D132" s="137"/>
      <c r="E132"/>
      <c r="F132"/>
      <c r="G132"/>
      <c r="H132"/>
      <c r="I132"/>
      <c r="J132" s="137"/>
      <c r="K132"/>
      <c r="L132"/>
      <c r="M132"/>
      <c r="N132"/>
      <c r="O132"/>
      <c r="P132"/>
      <c r="Q132"/>
      <c r="R132"/>
      <c r="S132"/>
      <c r="T132"/>
      <c r="U132"/>
      <c r="V132"/>
      <c r="W132"/>
      <c r="X132" s="137"/>
      <c r="Y132"/>
    </row>
    <row r="133" spans="1:25">
      <c r="A133"/>
      <c r="B133" s="137"/>
      <c r="C133"/>
      <c r="D133" s="137"/>
      <c r="E133"/>
      <c r="F133"/>
      <c r="G133"/>
      <c r="H133"/>
      <c r="I133"/>
      <c r="J133" s="137"/>
      <c r="K133"/>
      <c r="L133"/>
      <c r="M133"/>
      <c r="N133"/>
      <c r="O133"/>
      <c r="P133"/>
      <c r="Q133"/>
      <c r="R133"/>
      <c r="S133"/>
      <c r="T133"/>
      <c r="U133"/>
      <c r="V133"/>
      <c r="W133"/>
      <c r="X133" s="137"/>
      <c r="Y133"/>
    </row>
    <row r="134" spans="1:25">
      <c r="A134"/>
      <c r="B134" s="137"/>
      <c r="C134"/>
      <c r="D134" s="137"/>
      <c r="E134"/>
      <c r="F134"/>
      <c r="G134"/>
      <c r="H134"/>
      <c r="I134"/>
      <c r="J134" s="137"/>
      <c r="K134"/>
      <c r="L134"/>
      <c r="M134"/>
      <c r="N134"/>
      <c r="O134"/>
      <c r="P134"/>
      <c r="Q134"/>
      <c r="R134"/>
      <c r="S134"/>
      <c r="T134"/>
      <c r="U134"/>
      <c r="V134"/>
      <c r="W134"/>
      <c r="X134" s="137"/>
      <c r="Y134"/>
    </row>
    <row r="135" spans="1:25">
      <c r="A135"/>
      <c r="B135" s="137"/>
      <c r="C135"/>
      <c r="D135" s="137"/>
      <c r="E135"/>
      <c r="F135"/>
      <c r="G135"/>
      <c r="H135"/>
      <c r="I135"/>
      <c r="J135" s="137"/>
      <c r="K135"/>
      <c r="L135"/>
      <c r="M135"/>
      <c r="N135"/>
      <c r="O135"/>
      <c r="P135"/>
      <c r="Q135"/>
      <c r="R135"/>
      <c r="S135"/>
      <c r="T135"/>
      <c r="U135"/>
      <c r="V135"/>
      <c r="W135"/>
      <c r="X135" s="137"/>
      <c r="Y135"/>
    </row>
    <row r="136" spans="1:25">
      <c r="A136"/>
      <c r="B136" s="137"/>
      <c r="C136"/>
      <c r="D136" s="137"/>
      <c r="E136"/>
      <c r="F136"/>
      <c r="G136"/>
      <c r="H136"/>
      <c r="I136"/>
      <c r="J136" s="137"/>
      <c r="K136"/>
      <c r="L136"/>
      <c r="M136"/>
      <c r="N136"/>
      <c r="O136"/>
      <c r="P136"/>
      <c r="Q136"/>
      <c r="R136"/>
      <c r="S136"/>
      <c r="T136"/>
      <c r="U136"/>
      <c r="V136"/>
      <c r="W136"/>
      <c r="X136" s="137"/>
      <c r="Y136"/>
    </row>
    <row r="137" spans="1:25">
      <c r="A137"/>
      <c r="B137" s="137"/>
      <c r="C137"/>
      <c r="D137" s="137"/>
      <c r="E137"/>
      <c r="F137"/>
      <c r="G137"/>
      <c r="H137"/>
      <c r="I137"/>
      <c r="J137" s="137"/>
      <c r="K137"/>
      <c r="L137"/>
      <c r="M137"/>
      <c r="N137"/>
      <c r="O137"/>
      <c r="P137"/>
      <c r="Q137"/>
      <c r="R137"/>
      <c r="S137"/>
      <c r="T137"/>
      <c r="U137"/>
      <c r="V137"/>
      <c r="W137"/>
      <c r="X137" s="137"/>
      <c r="Y137"/>
    </row>
    <row r="138" spans="1:25">
      <c r="A138"/>
      <c r="B138" s="137"/>
      <c r="C138"/>
      <c r="D138" s="137"/>
      <c r="E138"/>
      <c r="F138"/>
      <c r="G138"/>
      <c r="H138"/>
      <c r="I138"/>
      <c r="J138" s="137"/>
      <c r="K138"/>
      <c r="L138"/>
      <c r="M138"/>
      <c r="N138"/>
      <c r="O138"/>
      <c r="P138"/>
      <c r="Q138"/>
      <c r="R138"/>
      <c r="S138"/>
      <c r="T138"/>
      <c r="U138"/>
      <c r="V138"/>
      <c r="W138"/>
      <c r="X138" s="137"/>
      <c r="Y138"/>
    </row>
    <row r="139" spans="1:25">
      <c r="A139"/>
      <c r="B139" s="137"/>
      <c r="C139"/>
      <c r="D139" s="137"/>
      <c r="E139"/>
      <c r="F139"/>
      <c r="G139"/>
      <c r="H139"/>
      <c r="I139"/>
      <c r="J139" s="137"/>
      <c r="K139"/>
      <c r="L139"/>
      <c r="M139"/>
      <c r="N139"/>
      <c r="O139"/>
      <c r="P139"/>
      <c r="Q139"/>
      <c r="R139"/>
      <c r="S139"/>
      <c r="T139"/>
      <c r="U139"/>
      <c r="V139"/>
      <c r="W139"/>
      <c r="X139" s="137"/>
      <c r="Y139"/>
    </row>
    <row r="140" spans="1:25">
      <c r="A140"/>
      <c r="B140" s="137"/>
      <c r="C140"/>
      <c r="D140" s="137"/>
      <c r="E140"/>
      <c r="F140"/>
      <c r="G140"/>
      <c r="H140"/>
      <c r="I140"/>
      <c r="J140" s="137"/>
      <c r="K140"/>
      <c r="L140"/>
      <c r="M140"/>
      <c r="N140"/>
      <c r="O140"/>
      <c r="P140"/>
      <c r="Q140"/>
      <c r="R140"/>
      <c r="S140"/>
      <c r="T140"/>
      <c r="U140"/>
      <c r="V140"/>
      <c r="W140"/>
      <c r="X140" s="137"/>
      <c r="Y140"/>
    </row>
    <row r="141" spans="1:25">
      <c r="A141"/>
      <c r="B141" s="137"/>
      <c r="C141"/>
      <c r="D141" s="137"/>
      <c r="E141"/>
      <c r="F141"/>
      <c r="G141"/>
      <c r="H141"/>
      <c r="I141"/>
      <c r="J141" s="137"/>
      <c r="K141"/>
      <c r="L141"/>
      <c r="M141"/>
      <c r="N141"/>
      <c r="O141"/>
      <c r="P141"/>
      <c r="Q141"/>
      <c r="R141"/>
      <c r="S141"/>
      <c r="T141"/>
      <c r="U141"/>
      <c r="V141"/>
      <c r="W141"/>
      <c r="X141" s="137"/>
      <c r="Y141"/>
    </row>
    <row r="142" spans="1:25">
      <c r="A142"/>
      <c r="B142" s="137"/>
      <c r="C142"/>
      <c r="D142" s="137"/>
      <c r="E142"/>
      <c r="F142"/>
      <c r="G142"/>
      <c r="H142"/>
      <c r="I142"/>
      <c r="J142" s="137"/>
      <c r="K142"/>
      <c r="L142"/>
      <c r="M142"/>
      <c r="N142"/>
      <c r="O142"/>
      <c r="P142"/>
      <c r="Q142"/>
      <c r="R142"/>
      <c r="S142"/>
      <c r="T142"/>
      <c r="U142"/>
      <c r="V142"/>
      <c r="W142"/>
      <c r="X142" s="137"/>
      <c r="Y142"/>
    </row>
    <row r="143" spans="1:25">
      <c r="A143"/>
      <c r="B143" s="137"/>
      <c r="C143"/>
      <c r="D143" s="137"/>
      <c r="E143"/>
      <c r="F143"/>
      <c r="G143"/>
      <c r="H143"/>
      <c r="I143"/>
      <c r="J143" s="137"/>
      <c r="K143"/>
      <c r="L143"/>
      <c r="M143"/>
      <c r="N143"/>
      <c r="O143"/>
      <c r="P143"/>
      <c r="Q143"/>
      <c r="R143"/>
      <c r="S143"/>
      <c r="T143"/>
      <c r="U143"/>
      <c r="V143"/>
      <c r="W143"/>
      <c r="X143" s="137"/>
      <c r="Y143"/>
    </row>
    <row r="144" spans="1:25">
      <c r="A144"/>
      <c r="B144" s="137"/>
      <c r="C144"/>
      <c r="D144" s="137"/>
      <c r="E144"/>
      <c r="F144"/>
      <c r="G144"/>
      <c r="H144"/>
      <c r="I144"/>
      <c r="J144" s="137"/>
      <c r="K144"/>
      <c r="L144"/>
      <c r="M144"/>
      <c r="N144"/>
      <c r="O144"/>
      <c r="P144"/>
      <c r="Q144"/>
      <c r="R144"/>
      <c r="S144"/>
      <c r="T144"/>
      <c r="U144"/>
      <c r="V144"/>
      <c r="W144"/>
      <c r="X144" s="137"/>
      <c r="Y144"/>
    </row>
    <row r="145" spans="1:25">
      <c r="A145"/>
      <c r="B145" s="137"/>
      <c r="C145"/>
      <c r="D145" s="137"/>
      <c r="E145"/>
      <c r="F145"/>
      <c r="G145"/>
      <c r="H145"/>
      <c r="I145"/>
      <c r="J145" s="137"/>
      <c r="K145"/>
      <c r="L145"/>
      <c r="M145"/>
      <c r="N145"/>
      <c r="O145"/>
      <c r="P145"/>
      <c r="Q145"/>
      <c r="R145"/>
      <c r="S145"/>
      <c r="T145"/>
      <c r="U145"/>
      <c r="V145"/>
      <c r="W145"/>
      <c r="X145" s="137"/>
      <c r="Y145"/>
    </row>
    <row r="146" spans="1:25">
      <c r="A146"/>
      <c r="B146" s="137"/>
      <c r="C146"/>
      <c r="D146" s="137"/>
      <c r="E146"/>
      <c r="F146"/>
      <c r="G146"/>
      <c r="H146"/>
      <c r="I146"/>
      <c r="J146" s="137"/>
      <c r="K146"/>
      <c r="L146"/>
      <c r="M146"/>
      <c r="N146"/>
      <c r="O146"/>
      <c r="P146"/>
      <c r="Q146"/>
      <c r="R146"/>
      <c r="S146"/>
      <c r="T146"/>
      <c r="U146"/>
      <c r="V146"/>
      <c r="W146"/>
      <c r="X146" s="137"/>
      <c r="Y146"/>
    </row>
    <row r="147" spans="1:25">
      <c r="A147"/>
      <c r="B147" s="137"/>
      <c r="C147"/>
      <c r="D147" s="137"/>
      <c r="E147"/>
      <c r="F147"/>
      <c r="G147"/>
      <c r="H147"/>
      <c r="I147"/>
      <c r="J147" s="137"/>
      <c r="K147"/>
      <c r="L147"/>
      <c r="M147"/>
      <c r="N147"/>
      <c r="O147"/>
      <c r="P147"/>
      <c r="Q147"/>
      <c r="R147"/>
      <c r="S147"/>
      <c r="T147"/>
      <c r="U147"/>
      <c r="V147"/>
      <c r="W147"/>
      <c r="X147" s="137"/>
      <c r="Y147"/>
    </row>
    <row r="148" spans="1:25">
      <c r="A148"/>
      <c r="B148" s="137"/>
      <c r="C148"/>
      <c r="D148" s="137"/>
      <c r="E148"/>
      <c r="F148"/>
      <c r="G148"/>
      <c r="H148"/>
      <c r="I148"/>
      <c r="J148" s="137"/>
      <c r="K148"/>
      <c r="L148"/>
      <c r="M148"/>
      <c r="N148"/>
      <c r="O148"/>
      <c r="P148"/>
      <c r="Q148"/>
      <c r="R148"/>
      <c r="S148"/>
      <c r="T148"/>
      <c r="U148"/>
      <c r="V148"/>
      <c r="W148"/>
      <c r="X148" s="137"/>
      <c r="Y148"/>
    </row>
    <row r="149" spans="1:25">
      <c r="A149"/>
      <c r="B149" s="137"/>
      <c r="C149"/>
      <c r="D149" s="137"/>
      <c r="E149"/>
      <c r="F149"/>
      <c r="G149"/>
      <c r="H149"/>
      <c r="I149"/>
      <c r="J149" s="137"/>
      <c r="K149"/>
      <c r="L149"/>
      <c r="M149"/>
      <c r="N149"/>
      <c r="O149"/>
      <c r="P149"/>
      <c r="Q149"/>
      <c r="R149"/>
      <c r="S149"/>
      <c r="T149"/>
      <c r="U149"/>
      <c r="V149"/>
      <c r="W149"/>
      <c r="X149" s="137"/>
      <c r="Y149"/>
    </row>
    <row r="150" spans="1:25">
      <c r="A150"/>
      <c r="B150" s="137"/>
      <c r="C150"/>
      <c r="D150" s="137"/>
      <c r="E150"/>
      <c r="F150"/>
      <c r="G150"/>
      <c r="H150"/>
      <c r="I150"/>
      <c r="J150" s="137"/>
      <c r="K150"/>
      <c r="L150"/>
      <c r="M150"/>
      <c r="N150"/>
      <c r="O150"/>
      <c r="P150"/>
      <c r="Q150"/>
      <c r="R150"/>
      <c r="S150"/>
      <c r="T150"/>
      <c r="U150"/>
      <c r="V150"/>
      <c r="W150"/>
      <c r="X150" s="137"/>
      <c r="Y150"/>
    </row>
    <row r="151" spans="1:25">
      <c r="A151"/>
      <c r="B151" s="137"/>
      <c r="C151"/>
      <c r="D151" s="137"/>
      <c r="E151"/>
      <c r="F151"/>
      <c r="G151"/>
      <c r="H151"/>
      <c r="I151"/>
      <c r="J151" s="137"/>
      <c r="K151"/>
      <c r="L151"/>
      <c r="M151"/>
      <c r="N151"/>
      <c r="O151"/>
      <c r="P151"/>
      <c r="Q151"/>
      <c r="R151"/>
      <c r="S151"/>
      <c r="T151"/>
      <c r="U151"/>
      <c r="V151"/>
      <c r="W151"/>
      <c r="X151" s="137"/>
      <c r="Y151"/>
    </row>
    <row r="152" spans="1:25">
      <c r="A152"/>
      <c r="B152" s="137"/>
      <c r="C152"/>
      <c r="D152" s="137"/>
      <c r="E152"/>
      <c r="F152"/>
      <c r="G152"/>
      <c r="H152"/>
      <c r="I152"/>
      <c r="J152" s="137"/>
      <c r="K152"/>
      <c r="L152"/>
      <c r="M152"/>
      <c r="N152"/>
      <c r="O152"/>
      <c r="P152"/>
      <c r="Q152"/>
      <c r="R152"/>
      <c r="S152"/>
      <c r="T152"/>
      <c r="U152"/>
      <c r="V152"/>
      <c r="W152"/>
      <c r="X152" s="137"/>
      <c r="Y152"/>
    </row>
    <row r="153" spans="1:25">
      <c r="A153"/>
      <c r="B153" s="137"/>
      <c r="C153"/>
      <c r="D153" s="137"/>
      <c r="E153"/>
      <c r="F153"/>
      <c r="G153"/>
      <c r="H153"/>
      <c r="I153"/>
      <c r="J153" s="137"/>
      <c r="K153"/>
      <c r="L153"/>
      <c r="M153"/>
      <c r="N153"/>
      <c r="O153"/>
      <c r="P153"/>
      <c r="Q153"/>
      <c r="R153"/>
      <c r="S153"/>
      <c r="T153"/>
      <c r="U153"/>
      <c r="V153"/>
      <c r="W153"/>
      <c r="X153" s="137"/>
      <c r="Y153"/>
    </row>
    <row r="154" spans="1:25">
      <c r="A154"/>
      <c r="B154" s="137"/>
      <c r="C154"/>
      <c r="D154" s="137"/>
      <c r="E154"/>
      <c r="F154"/>
      <c r="G154"/>
      <c r="H154"/>
      <c r="I154"/>
      <c r="J154" s="137"/>
      <c r="K154"/>
      <c r="L154"/>
      <c r="M154"/>
      <c r="N154"/>
      <c r="O154"/>
      <c r="P154"/>
      <c r="Q154"/>
      <c r="R154"/>
      <c r="S154"/>
      <c r="T154"/>
      <c r="U154"/>
      <c r="V154"/>
      <c r="W154"/>
      <c r="X154" s="137"/>
      <c r="Y154"/>
    </row>
    <row r="155" spans="1:25">
      <c r="A155"/>
      <c r="B155" s="137"/>
      <c r="C155"/>
      <c r="D155" s="137"/>
      <c r="E155"/>
      <c r="F155"/>
      <c r="G155"/>
      <c r="H155"/>
      <c r="I155"/>
      <c r="J155" s="137"/>
      <c r="K155"/>
      <c r="L155"/>
      <c r="M155"/>
      <c r="N155"/>
      <c r="O155"/>
      <c r="P155"/>
      <c r="Q155"/>
      <c r="R155"/>
      <c r="S155"/>
      <c r="T155"/>
      <c r="U155"/>
      <c r="V155"/>
      <c r="W155"/>
      <c r="X155" s="137"/>
      <c r="Y155"/>
    </row>
    <row r="156" spans="1:25">
      <c r="A156"/>
      <c r="B156" s="137"/>
      <c r="C156"/>
      <c r="D156" s="137"/>
      <c r="E156"/>
      <c r="F156"/>
      <c r="G156"/>
      <c r="H156"/>
      <c r="I156"/>
      <c r="J156" s="137"/>
      <c r="K156"/>
      <c r="L156"/>
      <c r="M156"/>
      <c r="N156"/>
      <c r="O156"/>
      <c r="P156"/>
      <c r="Q156"/>
      <c r="R156"/>
      <c r="S156"/>
      <c r="T156"/>
      <c r="U156"/>
      <c r="V156"/>
      <c r="W156"/>
      <c r="X156" s="137"/>
      <c r="Y156"/>
    </row>
    <row r="157" spans="1:25">
      <c r="A157"/>
      <c r="B157" s="137"/>
      <c r="C157"/>
      <c r="D157" s="137"/>
      <c r="E157"/>
      <c r="F157"/>
      <c r="G157"/>
      <c r="H157"/>
      <c r="I157"/>
      <c r="J157" s="137"/>
      <c r="K157"/>
      <c r="L157"/>
      <c r="M157"/>
      <c r="N157"/>
      <c r="O157"/>
      <c r="P157"/>
      <c r="Q157"/>
      <c r="R157"/>
      <c r="S157"/>
      <c r="T157"/>
      <c r="U157"/>
      <c r="V157"/>
      <c r="W157"/>
      <c r="X157" s="137"/>
      <c r="Y157"/>
    </row>
    <row r="158" spans="1:25">
      <c r="A158"/>
      <c r="B158" s="137"/>
      <c r="C158"/>
      <c r="D158" s="137"/>
      <c r="E158"/>
      <c r="F158"/>
      <c r="G158"/>
      <c r="H158"/>
      <c r="I158"/>
      <c r="J158" s="137"/>
      <c r="K158"/>
      <c r="L158"/>
      <c r="M158"/>
      <c r="N158"/>
      <c r="O158"/>
      <c r="P158"/>
      <c r="Q158"/>
      <c r="R158"/>
      <c r="S158"/>
      <c r="T158"/>
      <c r="U158"/>
      <c r="V158"/>
      <c r="W158"/>
      <c r="X158" s="137"/>
      <c r="Y158"/>
    </row>
    <row r="159" spans="1:25">
      <c r="A159"/>
      <c r="B159" s="137"/>
      <c r="C159"/>
      <c r="D159" s="137"/>
      <c r="E159"/>
      <c r="F159"/>
      <c r="G159"/>
      <c r="H159"/>
      <c r="I159"/>
      <c r="J159" s="137"/>
      <c r="K159"/>
      <c r="L159"/>
      <c r="M159"/>
      <c r="N159"/>
      <c r="O159"/>
      <c r="P159"/>
      <c r="Q159"/>
      <c r="R159"/>
      <c r="S159"/>
      <c r="T159"/>
      <c r="U159"/>
      <c r="V159"/>
      <c r="W159"/>
      <c r="X159" s="137"/>
      <c r="Y159"/>
    </row>
    <row r="160" spans="1:25">
      <c r="A160"/>
      <c r="B160" s="137"/>
      <c r="C160"/>
      <c r="D160" s="137"/>
      <c r="E160"/>
      <c r="F160"/>
      <c r="G160"/>
      <c r="H160"/>
      <c r="I160"/>
      <c r="J160" s="137"/>
      <c r="K160"/>
      <c r="L160"/>
      <c r="M160"/>
      <c r="N160"/>
      <c r="O160"/>
      <c r="P160"/>
      <c r="Q160"/>
      <c r="R160"/>
      <c r="S160"/>
      <c r="T160"/>
      <c r="U160"/>
      <c r="V160"/>
      <c r="W160"/>
      <c r="X160" s="137"/>
      <c r="Y160"/>
    </row>
    <row r="161" spans="1:25">
      <c r="A161"/>
      <c r="B161" s="137"/>
      <c r="C161"/>
      <c r="D161" s="137"/>
      <c r="E161"/>
      <c r="F161"/>
      <c r="G161"/>
      <c r="H161"/>
      <c r="I161"/>
      <c r="J161" s="137"/>
      <c r="K161"/>
      <c r="L161"/>
      <c r="M161"/>
      <c r="N161"/>
      <c r="O161"/>
      <c r="P161"/>
      <c r="Q161"/>
      <c r="R161"/>
      <c r="S161"/>
      <c r="T161"/>
      <c r="U161"/>
      <c r="V161"/>
      <c r="W161"/>
      <c r="X161" s="137"/>
      <c r="Y161"/>
    </row>
    <row r="162" spans="1:25">
      <c r="A162"/>
      <c r="B162" s="137"/>
      <c r="C162"/>
      <c r="D162" s="137"/>
      <c r="E162"/>
      <c r="F162"/>
      <c r="G162"/>
      <c r="H162"/>
      <c r="I162"/>
      <c r="J162" s="137"/>
      <c r="K162"/>
      <c r="L162"/>
      <c r="M162"/>
      <c r="N162"/>
      <c r="O162"/>
      <c r="P162"/>
      <c r="Q162"/>
      <c r="R162"/>
      <c r="S162"/>
      <c r="T162"/>
      <c r="U162"/>
      <c r="V162"/>
      <c r="W162"/>
      <c r="X162" s="137"/>
      <c r="Y162"/>
    </row>
    <row r="163" spans="1:25">
      <c r="A163"/>
      <c r="B163" s="137"/>
      <c r="C163"/>
      <c r="D163" s="137"/>
      <c r="E163"/>
      <c r="F163"/>
      <c r="G163"/>
      <c r="H163"/>
      <c r="I163"/>
      <c r="J163" s="137"/>
      <c r="K163"/>
      <c r="L163"/>
      <c r="M163"/>
      <c r="N163"/>
      <c r="O163"/>
      <c r="P163"/>
      <c r="Q163"/>
      <c r="R163"/>
      <c r="S163"/>
      <c r="T163"/>
      <c r="U163"/>
      <c r="V163"/>
      <c r="W163"/>
      <c r="X163" s="137"/>
      <c r="Y163"/>
    </row>
    <row r="164" spans="1:25">
      <c r="A164"/>
      <c r="B164" s="137"/>
      <c r="C164"/>
      <c r="D164" s="137"/>
      <c r="E164"/>
      <c r="F164"/>
      <c r="G164"/>
      <c r="H164"/>
      <c r="I164"/>
      <c r="J164" s="137"/>
      <c r="K164"/>
      <c r="L164"/>
      <c r="M164"/>
      <c r="N164"/>
      <c r="O164"/>
      <c r="P164"/>
      <c r="Q164"/>
      <c r="R164"/>
      <c r="S164"/>
      <c r="T164"/>
      <c r="U164"/>
      <c r="V164"/>
      <c r="W164"/>
      <c r="X164" s="137"/>
      <c r="Y164"/>
    </row>
    <row r="165" spans="1:25">
      <c r="A165"/>
      <c r="B165" s="137"/>
      <c r="C165"/>
      <c r="D165" s="137"/>
      <c r="E165"/>
      <c r="F165"/>
      <c r="G165"/>
      <c r="H165"/>
      <c r="I165"/>
      <c r="J165" s="137"/>
      <c r="K165"/>
      <c r="L165"/>
      <c r="M165"/>
      <c r="N165"/>
      <c r="O165"/>
      <c r="P165"/>
      <c r="Q165"/>
      <c r="R165"/>
      <c r="S165"/>
      <c r="T165"/>
      <c r="U165"/>
      <c r="V165"/>
      <c r="W165"/>
      <c r="X165" s="137"/>
      <c r="Y165"/>
    </row>
    <row r="166" spans="1:25">
      <c r="A166"/>
      <c r="B166" s="137"/>
      <c r="C166"/>
      <c r="D166" s="137"/>
      <c r="E166"/>
      <c r="F166"/>
      <c r="G166"/>
      <c r="H166"/>
      <c r="I166"/>
      <c r="J166" s="137"/>
      <c r="K166"/>
      <c r="L166"/>
      <c r="M166"/>
      <c r="N166"/>
      <c r="O166"/>
      <c r="P166"/>
      <c r="Q166"/>
      <c r="R166"/>
      <c r="S166"/>
      <c r="T166"/>
      <c r="U166"/>
      <c r="V166"/>
      <c r="W166"/>
      <c r="X166" s="137"/>
      <c r="Y166"/>
    </row>
    <row r="167" spans="1:25">
      <c r="A167"/>
      <c r="B167" s="137"/>
      <c r="C167"/>
      <c r="D167" s="137"/>
      <c r="E167"/>
      <c r="F167"/>
      <c r="G167"/>
      <c r="H167"/>
      <c r="I167"/>
      <c r="J167" s="137"/>
      <c r="K167"/>
      <c r="L167"/>
      <c r="M167"/>
      <c r="N167"/>
      <c r="O167"/>
      <c r="P167"/>
      <c r="Q167"/>
      <c r="R167"/>
      <c r="S167"/>
      <c r="T167"/>
      <c r="U167"/>
      <c r="V167"/>
      <c r="W167"/>
      <c r="X167" s="137"/>
      <c r="Y167"/>
    </row>
    <row r="168" spans="1:25">
      <c r="A168"/>
      <c r="B168" s="137"/>
      <c r="C168"/>
      <c r="D168" s="137"/>
      <c r="E168"/>
      <c r="F168"/>
      <c r="G168"/>
      <c r="H168"/>
      <c r="I168"/>
      <c r="J168" s="137"/>
      <c r="K168"/>
      <c r="L168"/>
      <c r="M168"/>
      <c r="N168"/>
      <c r="O168"/>
      <c r="P168"/>
      <c r="Q168"/>
      <c r="R168"/>
      <c r="S168"/>
      <c r="T168"/>
      <c r="U168"/>
      <c r="V168"/>
      <c r="W168"/>
      <c r="X168" s="137"/>
      <c r="Y168"/>
    </row>
    <row r="169" spans="1:25">
      <c r="A169"/>
      <c r="B169" s="137"/>
      <c r="C169"/>
      <c r="D169" s="137"/>
      <c r="E169"/>
      <c r="F169"/>
      <c r="G169"/>
      <c r="H169"/>
      <c r="I169"/>
      <c r="J169" s="137"/>
      <c r="K169"/>
      <c r="L169"/>
      <c r="M169"/>
      <c r="N169"/>
      <c r="O169"/>
      <c r="P169"/>
      <c r="Q169"/>
      <c r="R169"/>
      <c r="S169"/>
      <c r="T169"/>
      <c r="U169"/>
      <c r="V169"/>
      <c r="W169"/>
      <c r="X169" s="137"/>
      <c r="Y169"/>
    </row>
    <row r="170" spans="1:25">
      <c r="A170"/>
      <c r="B170" s="137"/>
      <c r="C170"/>
      <c r="D170" s="137"/>
      <c r="E170"/>
      <c r="F170"/>
      <c r="G170"/>
      <c r="H170"/>
      <c r="I170"/>
      <c r="J170" s="137"/>
      <c r="K170"/>
      <c r="L170"/>
      <c r="M170"/>
      <c r="N170"/>
      <c r="O170"/>
      <c r="P170"/>
      <c r="Q170"/>
      <c r="R170"/>
      <c r="S170"/>
      <c r="T170"/>
      <c r="U170"/>
      <c r="V170"/>
      <c r="W170"/>
      <c r="X170" s="137"/>
      <c r="Y170"/>
    </row>
    <row r="171" spans="1:25">
      <c r="A171"/>
      <c r="B171" s="137"/>
      <c r="C171"/>
      <c r="D171" s="137"/>
      <c r="E171"/>
      <c r="F171"/>
      <c r="G171"/>
      <c r="H171"/>
      <c r="I171"/>
      <c r="J171" s="137"/>
      <c r="K171"/>
      <c r="L171"/>
      <c r="M171"/>
      <c r="N171"/>
      <c r="O171"/>
      <c r="P171"/>
      <c r="Q171"/>
      <c r="R171"/>
      <c r="S171"/>
      <c r="T171"/>
      <c r="U171"/>
      <c r="V171"/>
      <c r="W171"/>
      <c r="X171" s="137"/>
      <c r="Y171"/>
    </row>
    <row r="172" spans="1:25">
      <c r="A172"/>
      <c r="B172" s="137"/>
      <c r="C172"/>
      <c r="D172" s="137"/>
      <c r="E172"/>
      <c r="F172"/>
      <c r="G172"/>
      <c r="H172"/>
      <c r="I172"/>
      <c r="J172" s="137"/>
      <c r="K172"/>
      <c r="L172"/>
      <c r="M172"/>
      <c r="N172"/>
      <c r="O172"/>
      <c r="P172"/>
      <c r="Q172"/>
      <c r="R172"/>
      <c r="S172"/>
      <c r="T172"/>
      <c r="U172"/>
      <c r="V172"/>
      <c r="W172"/>
      <c r="X172" s="137"/>
      <c r="Y172"/>
    </row>
    <row r="173" spans="1:25">
      <c r="A173"/>
      <c r="B173" s="137"/>
      <c r="C173"/>
      <c r="D173" s="137"/>
      <c r="E173"/>
      <c r="F173"/>
      <c r="G173"/>
      <c r="H173"/>
      <c r="I173"/>
      <c r="J173" s="137"/>
      <c r="K173"/>
      <c r="L173"/>
      <c r="M173"/>
      <c r="N173"/>
      <c r="O173"/>
      <c r="P173"/>
      <c r="Q173"/>
      <c r="R173"/>
      <c r="S173"/>
      <c r="T173"/>
      <c r="U173"/>
      <c r="V173"/>
      <c r="W173"/>
      <c r="X173" s="137"/>
      <c r="Y173"/>
    </row>
    <row r="174" spans="1:25">
      <c r="A174"/>
      <c r="B174" s="137"/>
      <c r="C174"/>
      <c r="D174" s="137"/>
      <c r="E174"/>
      <c r="F174"/>
      <c r="G174"/>
      <c r="H174"/>
      <c r="I174"/>
      <c r="J174" s="137"/>
      <c r="K174"/>
      <c r="L174"/>
      <c r="M174"/>
      <c r="N174"/>
      <c r="O174"/>
      <c r="P174"/>
      <c r="Q174"/>
      <c r="R174"/>
      <c r="S174"/>
      <c r="T174"/>
      <c r="U174"/>
      <c r="V174"/>
      <c r="W174"/>
      <c r="X174" s="137"/>
      <c r="Y174"/>
    </row>
    <row r="175" spans="1:25">
      <c r="A175"/>
      <c r="B175" s="137"/>
      <c r="C175"/>
      <c r="D175" s="137"/>
      <c r="E175"/>
      <c r="F175"/>
      <c r="G175"/>
      <c r="H175"/>
      <c r="I175"/>
      <c r="J175" s="137"/>
      <c r="K175"/>
      <c r="L175"/>
      <c r="M175"/>
      <c r="N175"/>
      <c r="O175"/>
      <c r="P175"/>
      <c r="Q175"/>
      <c r="R175"/>
      <c r="S175"/>
      <c r="T175"/>
      <c r="U175"/>
      <c r="V175"/>
      <c r="W175"/>
      <c r="X175" s="137"/>
      <c r="Y175"/>
    </row>
    <row r="176" spans="1:25">
      <c r="A176"/>
      <c r="B176" s="137"/>
      <c r="C176"/>
      <c r="D176" s="137"/>
      <c r="E176"/>
      <c r="F176"/>
      <c r="G176"/>
      <c r="H176"/>
      <c r="I176"/>
      <c r="J176" s="137"/>
      <c r="K176"/>
      <c r="L176"/>
      <c r="M176"/>
      <c r="N176"/>
      <c r="O176"/>
      <c r="P176"/>
      <c r="Q176"/>
      <c r="R176"/>
      <c r="S176"/>
      <c r="T176"/>
      <c r="U176"/>
      <c r="V176"/>
      <c r="W176"/>
      <c r="X176" s="137"/>
      <c r="Y176"/>
    </row>
    <row r="177" spans="1:25">
      <c r="A177"/>
      <c r="B177" s="137"/>
      <c r="C177"/>
      <c r="D177" s="137"/>
      <c r="E177"/>
      <c r="F177"/>
      <c r="G177"/>
      <c r="H177"/>
      <c r="I177"/>
      <c r="J177" s="137"/>
      <c r="K177"/>
      <c r="L177"/>
      <c r="M177"/>
      <c r="N177"/>
      <c r="O177"/>
      <c r="P177"/>
      <c r="Q177"/>
      <c r="R177"/>
      <c r="S177"/>
      <c r="T177"/>
      <c r="U177"/>
      <c r="V177"/>
      <c r="W177"/>
      <c r="X177" s="137"/>
      <c r="Y177"/>
    </row>
    <row r="178" spans="1:25">
      <c r="A178"/>
      <c r="B178" s="137"/>
      <c r="C178"/>
      <c r="D178" s="137"/>
      <c r="E178"/>
      <c r="F178"/>
      <c r="G178"/>
      <c r="H178"/>
      <c r="I178"/>
      <c r="J178" s="137"/>
      <c r="K178"/>
      <c r="L178"/>
      <c r="M178"/>
      <c r="N178"/>
      <c r="O178"/>
      <c r="P178"/>
      <c r="Q178"/>
      <c r="R178"/>
      <c r="S178"/>
      <c r="T178"/>
      <c r="U178"/>
      <c r="V178"/>
      <c r="W178"/>
      <c r="X178" s="137"/>
      <c r="Y178"/>
    </row>
    <row r="179" spans="1:25">
      <c r="A179"/>
      <c r="B179" s="137"/>
      <c r="C179"/>
      <c r="D179" s="137"/>
      <c r="E179"/>
      <c r="F179"/>
      <c r="G179"/>
      <c r="H179"/>
      <c r="I179"/>
      <c r="J179" s="137"/>
      <c r="K179"/>
      <c r="L179"/>
      <c r="M179"/>
      <c r="N179"/>
      <c r="O179"/>
      <c r="P179"/>
      <c r="Q179"/>
      <c r="R179"/>
      <c r="S179"/>
      <c r="T179"/>
      <c r="U179"/>
      <c r="V179"/>
      <c r="W179"/>
      <c r="X179" s="137"/>
      <c r="Y179"/>
    </row>
    <row r="180" spans="1:25">
      <c r="A180"/>
      <c r="B180" s="137"/>
      <c r="C180"/>
      <c r="D180" s="137"/>
      <c r="E180"/>
      <c r="F180"/>
      <c r="G180"/>
      <c r="H180"/>
      <c r="I180"/>
      <c r="J180" s="137"/>
      <c r="K180"/>
      <c r="L180"/>
      <c r="M180"/>
      <c r="N180"/>
      <c r="O180"/>
      <c r="P180"/>
      <c r="Q180"/>
      <c r="R180"/>
      <c r="S180"/>
      <c r="T180"/>
      <c r="U180"/>
      <c r="V180"/>
      <c r="W180"/>
      <c r="X180" s="137"/>
      <c r="Y180"/>
    </row>
    <row r="181" spans="1:25">
      <c r="A181"/>
      <c r="B181" s="137"/>
      <c r="C181"/>
      <c r="D181" s="137"/>
      <c r="E181"/>
      <c r="F181"/>
      <c r="G181"/>
      <c r="H181"/>
      <c r="I181"/>
      <c r="J181" s="137"/>
      <c r="K181"/>
      <c r="L181"/>
      <c r="M181"/>
      <c r="N181"/>
      <c r="O181"/>
      <c r="P181"/>
      <c r="Q181"/>
      <c r="R181"/>
      <c r="S181"/>
      <c r="T181"/>
      <c r="U181"/>
      <c r="V181"/>
      <c r="W181"/>
      <c r="X181" s="137"/>
      <c r="Y181"/>
    </row>
    <row r="182" spans="1:25">
      <c r="A182"/>
      <c r="B182" s="137"/>
      <c r="C182"/>
      <c r="D182" s="137"/>
      <c r="E182"/>
      <c r="F182"/>
      <c r="G182"/>
      <c r="H182"/>
      <c r="I182"/>
      <c r="J182" s="137"/>
      <c r="K182"/>
      <c r="L182"/>
      <c r="M182"/>
      <c r="N182"/>
      <c r="O182"/>
      <c r="P182"/>
      <c r="Q182"/>
      <c r="R182"/>
      <c r="S182"/>
      <c r="T182"/>
      <c r="U182"/>
      <c r="V182"/>
      <c r="W182"/>
      <c r="X182" s="137"/>
      <c r="Y182"/>
    </row>
    <row r="183" spans="1:25">
      <c r="A183"/>
      <c r="B183" s="137"/>
      <c r="C183"/>
      <c r="D183" s="137"/>
      <c r="E183"/>
      <c r="F183"/>
      <c r="G183"/>
      <c r="H183"/>
      <c r="I183"/>
      <c r="J183" s="137"/>
      <c r="K183"/>
      <c r="L183"/>
      <c r="M183"/>
      <c r="N183"/>
      <c r="O183"/>
      <c r="P183"/>
      <c r="Q183"/>
      <c r="R183"/>
      <c r="S183"/>
      <c r="T183"/>
      <c r="U183"/>
      <c r="V183"/>
      <c r="W183"/>
      <c r="X183" s="137"/>
      <c r="Y183"/>
    </row>
    <row r="184" spans="1:25">
      <c r="A184"/>
      <c r="B184" s="137"/>
      <c r="C184"/>
      <c r="D184" s="137"/>
      <c r="E184"/>
      <c r="F184"/>
      <c r="G184"/>
      <c r="H184"/>
      <c r="I184"/>
      <c r="J184" s="137"/>
      <c r="K184"/>
      <c r="L184"/>
      <c r="M184"/>
      <c r="N184"/>
      <c r="O184"/>
      <c r="P184"/>
      <c r="Q184"/>
      <c r="R184"/>
      <c r="S184"/>
      <c r="T184"/>
      <c r="U184"/>
      <c r="V184"/>
      <c r="W184"/>
      <c r="X184" s="137"/>
      <c r="Y184"/>
    </row>
    <row r="185" spans="1:25">
      <c r="A185"/>
      <c r="B185" s="137"/>
      <c r="C185"/>
      <c r="D185" s="137"/>
      <c r="E185"/>
      <c r="F185"/>
      <c r="G185"/>
      <c r="H185"/>
      <c r="I185"/>
      <c r="J185" s="137"/>
      <c r="K185"/>
      <c r="L185"/>
      <c r="M185"/>
      <c r="N185"/>
      <c r="O185"/>
      <c r="P185"/>
      <c r="Q185"/>
      <c r="R185"/>
      <c r="S185"/>
      <c r="T185"/>
      <c r="U185"/>
      <c r="V185"/>
      <c r="W185"/>
      <c r="X185" s="137"/>
      <c r="Y185"/>
    </row>
    <row r="186" spans="1:25">
      <c r="A186"/>
      <c r="B186" s="137"/>
      <c r="C186"/>
      <c r="D186" s="137"/>
      <c r="E186"/>
      <c r="F186"/>
      <c r="G186"/>
      <c r="H186"/>
      <c r="I186"/>
      <c r="J186" s="137"/>
      <c r="K186"/>
      <c r="L186"/>
      <c r="M186"/>
      <c r="N186"/>
      <c r="O186"/>
      <c r="P186"/>
      <c r="Q186"/>
      <c r="R186"/>
      <c r="S186"/>
      <c r="T186"/>
      <c r="U186"/>
      <c r="V186"/>
      <c r="W186"/>
      <c r="X186" s="137"/>
      <c r="Y186"/>
    </row>
    <row r="187" spans="1:25">
      <c r="A187"/>
      <c r="B187" s="137"/>
      <c r="C187"/>
      <c r="D187" s="137"/>
      <c r="E187"/>
      <c r="F187"/>
      <c r="G187"/>
      <c r="H187"/>
      <c r="I187"/>
      <c r="J187" s="137"/>
      <c r="K187"/>
      <c r="L187"/>
      <c r="M187"/>
      <c r="N187"/>
      <c r="O187"/>
      <c r="P187"/>
      <c r="Q187"/>
      <c r="R187"/>
      <c r="S187"/>
      <c r="T187"/>
      <c r="U187"/>
      <c r="V187"/>
      <c r="W187"/>
      <c r="X187" s="137"/>
      <c r="Y187"/>
    </row>
    <row r="188" spans="1:25">
      <c r="A188"/>
      <c r="B188" s="137"/>
      <c r="C188"/>
      <c r="D188" s="137"/>
      <c r="E188"/>
      <c r="F188"/>
      <c r="G188"/>
      <c r="H188"/>
      <c r="I188"/>
      <c r="J188" s="137"/>
      <c r="K188"/>
      <c r="L188"/>
      <c r="M188"/>
      <c r="N188"/>
      <c r="O188"/>
      <c r="P188"/>
      <c r="Q188"/>
      <c r="R188"/>
      <c r="S188"/>
      <c r="T188"/>
      <c r="U188"/>
      <c r="V188"/>
      <c r="W188"/>
      <c r="X188" s="137"/>
      <c r="Y188"/>
    </row>
    <row r="189" spans="1:25">
      <c r="A189"/>
      <c r="B189" s="137"/>
      <c r="C189"/>
      <c r="D189" s="137"/>
      <c r="E189"/>
      <c r="F189"/>
      <c r="G189"/>
      <c r="H189"/>
      <c r="I189"/>
      <c r="J189" s="137"/>
      <c r="K189"/>
      <c r="L189"/>
      <c r="M189"/>
      <c r="N189"/>
      <c r="O189"/>
      <c r="P189"/>
      <c r="Q189"/>
      <c r="R189"/>
      <c r="S189"/>
      <c r="T189"/>
      <c r="U189"/>
      <c r="V189"/>
      <c r="W189"/>
      <c r="X189" s="137"/>
      <c r="Y189"/>
    </row>
    <row r="190" spans="1:25">
      <c r="A190"/>
      <c r="B190" s="137"/>
      <c r="C190"/>
      <c r="D190" s="137"/>
      <c r="E190"/>
      <c r="F190"/>
      <c r="G190"/>
      <c r="H190"/>
      <c r="I190"/>
      <c r="J190" s="137"/>
      <c r="K190"/>
      <c r="L190"/>
      <c r="M190"/>
      <c r="N190"/>
      <c r="O190"/>
      <c r="P190"/>
      <c r="Q190"/>
      <c r="R190"/>
      <c r="S190"/>
      <c r="T190"/>
      <c r="U190"/>
      <c r="V190"/>
      <c r="W190"/>
      <c r="X190" s="137"/>
      <c r="Y190"/>
    </row>
    <row r="191" spans="1:25">
      <c r="A191"/>
      <c r="B191" s="137"/>
      <c r="C191"/>
      <c r="D191" s="137"/>
      <c r="E191"/>
      <c r="F191"/>
      <c r="G191"/>
      <c r="H191"/>
      <c r="I191"/>
      <c r="J191" s="137"/>
      <c r="K191"/>
      <c r="L191"/>
      <c r="M191"/>
      <c r="N191"/>
      <c r="O191"/>
      <c r="P191"/>
      <c r="Q191"/>
      <c r="R191"/>
      <c r="S191"/>
      <c r="T191"/>
      <c r="U191"/>
      <c r="V191"/>
      <c r="W191"/>
      <c r="X191" s="137"/>
      <c r="Y191"/>
    </row>
    <row r="192" spans="1:25">
      <c r="A192"/>
      <c r="B192" s="137"/>
      <c r="C192"/>
      <c r="D192" s="137"/>
      <c r="E192"/>
      <c r="F192"/>
      <c r="G192"/>
      <c r="H192"/>
      <c r="I192"/>
      <c r="J192" s="137"/>
      <c r="K192"/>
      <c r="L192"/>
      <c r="M192"/>
      <c r="N192"/>
      <c r="O192"/>
      <c r="P192"/>
      <c r="Q192"/>
      <c r="R192"/>
      <c r="S192"/>
      <c r="T192"/>
      <c r="U192"/>
      <c r="V192"/>
      <c r="W192"/>
      <c r="X192" s="137"/>
      <c r="Y192"/>
    </row>
    <row r="193" spans="1:25">
      <c r="A193"/>
      <c r="B193" s="137"/>
      <c r="C193"/>
      <c r="D193" s="137"/>
      <c r="E193"/>
      <c r="F193"/>
      <c r="G193"/>
      <c r="H193"/>
      <c r="I193"/>
      <c r="J193" s="137"/>
      <c r="K193"/>
      <c r="L193"/>
      <c r="M193"/>
      <c r="N193"/>
      <c r="O193"/>
      <c r="P193"/>
      <c r="Q193"/>
      <c r="R193"/>
      <c r="S193"/>
      <c r="T193"/>
      <c r="U193"/>
      <c r="V193"/>
      <c r="W193"/>
      <c r="X193" s="137"/>
      <c r="Y193"/>
    </row>
    <row r="194" spans="1:25">
      <c r="A194"/>
      <c r="B194" s="137"/>
      <c r="C194"/>
      <c r="D194" s="137"/>
      <c r="E194"/>
      <c r="F194"/>
      <c r="G194"/>
      <c r="H194"/>
      <c r="I194"/>
      <c r="J194" s="137"/>
      <c r="K194"/>
      <c r="L194"/>
      <c r="M194"/>
      <c r="N194"/>
      <c r="O194"/>
      <c r="P194"/>
      <c r="Q194"/>
      <c r="R194"/>
      <c r="S194"/>
      <c r="T194"/>
      <c r="U194"/>
      <c r="V194"/>
      <c r="W194"/>
      <c r="X194" s="137"/>
      <c r="Y194"/>
    </row>
    <row r="195" spans="1:25">
      <c r="A195"/>
      <c r="B195" s="137"/>
      <c r="C195"/>
      <c r="D195" s="137"/>
      <c r="E195"/>
      <c r="F195"/>
      <c r="G195"/>
      <c r="H195"/>
      <c r="I195"/>
      <c r="J195" s="137"/>
      <c r="K195"/>
      <c r="L195"/>
      <c r="M195"/>
      <c r="N195"/>
      <c r="O195"/>
      <c r="P195"/>
      <c r="Q195"/>
      <c r="R195"/>
      <c r="S195"/>
      <c r="T195"/>
      <c r="U195"/>
      <c r="V195"/>
      <c r="W195"/>
      <c r="X195" s="137"/>
      <c r="Y195"/>
    </row>
    <row r="196" spans="1:25">
      <c r="A196"/>
      <c r="B196" s="137"/>
      <c r="C196"/>
      <c r="D196" s="137"/>
      <c r="E196"/>
      <c r="F196"/>
      <c r="G196"/>
      <c r="H196"/>
      <c r="I196"/>
      <c r="J196" s="137"/>
      <c r="K196"/>
      <c r="L196"/>
      <c r="M196"/>
      <c r="N196"/>
      <c r="O196"/>
      <c r="P196"/>
      <c r="Q196"/>
      <c r="R196"/>
      <c r="S196"/>
      <c r="T196"/>
      <c r="U196"/>
      <c r="V196"/>
      <c r="W196"/>
      <c r="X196" s="137"/>
      <c r="Y196"/>
    </row>
    <row r="197" spans="1:25">
      <c r="A197"/>
      <c r="B197" s="137"/>
      <c r="C197"/>
      <c r="D197" s="137"/>
      <c r="E197"/>
      <c r="F197"/>
      <c r="G197"/>
      <c r="H197"/>
      <c r="I197"/>
      <c r="J197" s="137"/>
      <c r="K197"/>
      <c r="L197"/>
      <c r="M197"/>
      <c r="N197"/>
      <c r="O197"/>
      <c r="P197"/>
      <c r="Q197"/>
      <c r="R197"/>
      <c r="S197"/>
      <c r="T197"/>
      <c r="U197"/>
      <c r="V197"/>
      <c r="W197"/>
      <c r="X197" s="137"/>
      <c r="Y197"/>
    </row>
    <row r="198" spans="1:25">
      <c r="A198"/>
      <c r="B198" s="137"/>
      <c r="C198"/>
      <c r="D198" s="137"/>
      <c r="E198"/>
      <c r="F198"/>
      <c r="G198"/>
      <c r="H198"/>
      <c r="I198"/>
      <c r="J198" s="137"/>
      <c r="K198"/>
      <c r="L198"/>
      <c r="M198"/>
      <c r="N198"/>
      <c r="O198"/>
      <c r="P198"/>
      <c r="Q198"/>
      <c r="R198"/>
      <c r="S198"/>
      <c r="T198"/>
      <c r="U198"/>
      <c r="V198"/>
      <c r="W198"/>
      <c r="X198" s="137"/>
      <c r="Y198"/>
    </row>
    <row r="199" spans="1:25">
      <c r="A199"/>
      <c r="B199" s="137"/>
      <c r="C199"/>
      <c r="D199" s="137"/>
      <c r="E199"/>
      <c r="F199"/>
      <c r="G199"/>
      <c r="H199"/>
      <c r="I199"/>
      <c r="J199" s="137"/>
      <c r="K199"/>
      <c r="L199"/>
      <c r="M199"/>
      <c r="N199"/>
      <c r="O199"/>
      <c r="P199"/>
      <c r="Q199"/>
      <c r="R199"/>
      <c r="S199"/>
      <c r="T199"/>
      <c r="U199"/>
      <c r="V199"/>
      <c r="W199"/>
      <c r="X199" s="137"/>
      <c r="Y199"/>
    </row>
    <row r="200" spans="1:25">
      <c r="A200"/>
      <c r="B200" s="137"/>
      <c r="C200"/>
      <c r="D200" s="137"/>
      <c r="E200"/>
      <c r="F200"/>
      <c r="G200"/>
      <c r="H200"/>
      <c r="I200"/>
      <c r="J200" s="137"/>
      <c r="K200"/>
      <c r="L200"/>
      <c r="M200"/>
      <c r="N200"/>
      <c r="O200"/>
      <c r="P200"/>
      <c r="Q200"/>
      <c r="R200"/>
      <c r="S200"/>
      <c r="T200"/>
      <c r="U200"/>
      <c r="V200"/>
      <c r="W200"/>
      <c r="X200" s="137"/>
      <c r="Y200"/>
    </row>
    <row r="201" spans="1:25">
      <c r="A201"/>
      <c r="B201" s="137"/>
      <c r="C201"/>
      <c r="D201" s="137"/>
      <c r="E201"/>
      <c r="F201"/>
      <c r="G201"/>
      <c r="H201"/>
      <c r="I201"/>
      <c r="J201" s="137"/>
      <c r="K201"/>
      <c r="L201"/>
      <c r="M201"/>
      <c r="N201"/>
      <c r="O201"/>
      <c r="P201"/>
      <c r="Q201"/>
      <c r="R201"/>
      <c r="S201"/>
      <c r="T201"/>
      <c r="U201"/>
      <c r="V201"/>
      <c r="W201"/>
      <c r="X201" s="137"/>
      <c r="Y201"/>
    </row>
    <row r="202" spans="1:25">
      <c r="A202"/>
      <c r="B202" s="137"/>
      <c r="C202"/>
      <c r="D202" s="137"/>
      <c r="E202"/>
      <c r="F202"/>
      <c r="G202"/>
      <c r="H202"/>
      <c r="I202"/>
      <c r="J202" s="137"/>
      <c r="K202"/>
      <c r="L202"/>
      <c r="M202"/>
      <c r="N202"/>
      <c r="O202"/>
      <c r="P202"/>
      <c r="Q202"/>
      <c r="R202"/>
      <c r="S202"/>
      <c r="T202"/>
      <c r="U202"/>
      <c r="V202"/>
      <c r="W202"/>
      <c r="X202" s="137"/>
      <c r="Y202"/>
    </row>
    <row r="203" spans="1:25">
      <c r="A203"/>
      <c r="B203" s="137"/>
      <c r="C203"/>
      <c r="D203" s="137"/>
      <c r="E203"/>
      <c r="F203"/>
      <c r="G203"/>
      <c r="H203"/>
      <c r="I203"/>
      <c r="J203" s="137"/>
      <c r="K203"/>
      <c r="L203"/>
      <c r="M203"/>
      <c r="N203"/>
      <c r="O203"/>
      <c r="P203"/>
      <c r="Q203"/>
      <c r="R203"/>
      <c r="S203"/>
      <c r="T203"/>
      <c r="U203"/>
      <c r="V203"/>
      <c r="W203"/>
      <c r="X203" s="137"/>
      <c r="Y203"/>
    </row>
    <row r="204" spans="1:25">
      <c r="A204"/>
      <c r="B204" s="137"/>
      <c r="C204"/>
      <c r="D204" s="137"/>
      <c r="E204"/>
      <c r="F204"/>
      <c r="G204"/>
      <c r="H204"/>
      <c r="I204"/>
      <c r="J204" s="137"/>
      <c r="K204"/>
      <c r="L204"/>
      <c r="M204"/>
      <c r="N204"/>
      <c r="O204"/>
      <c r="P204"/>
      <c r="Q204"/>
      <c r="R204"/>
      <c r="S204"/>
      <c r="T204"/>
      <c r="U204"/>
      <c r="V204"/>
      <c r="W204"/>
      <c r="X204" s="137"/>
      <c r="Y204"/>
    </row>
    <row r="205" spans="1:25">
      <c r="A205"/>
      <c r="B205" s="137"/>
      <c r="C205"/>
      <c r="D205" s="137"/>
      <c r="E205"/>
      <c r="F205"/>
      <c r="G205"/>
      <c r="H205"/>
      <c r="I205"/>
      <c r="J205" s="137"/>
      <c r="K205"/>
      <c r="L205"/>
      <c r="M205"/>
      <c r="N205"/>
      <c r="O205"/>
      <c r="P205"/>
      <c r="Q205"/>
      <c r="R205"/>
      <c r="S205"/>
      <c r="T205"/>
      <c r="U205"/>
      <c r="V205"/>
      <c r="W205"/>
      <c r="X205" s="137"/>
      <c r="Y205"/>
    </row>
    <row r="206" spans="1:25">
      <c r="A206"/>
      <c r="B206" s="137"/>
      <c r="C206"/>
      <c r="D206" s="137"/>
      <c r="E206"/>
      <c r="F206"/>
      <c r="G206"/>
      <c r="H206"/>
      <c r="I206"/>
      <c r="J206" s="137"/>
      <c r="K206"/>
      <c r="L206"/>
      <c r="M206"/>
      <c r="N206"/>
      <c r="O206"/>
      <c r="P206"/>
      <c r="Q206"/>
      <c r="R206"/>
      <c r="S206"/>
      <c r="T206"/>
      <c r="U206"/>
      <c r="V206"/>
      <c r="W206"/>
      <c r="X206" s="137"/>
      <c r="Y206"/>
    </row>
    <row r="207" spans="1:25">
      <c r="A207"/>
      <c r="B207" s="137"/>
      <c r="C207"/>
      <c r="D207" s="137"/>
      <c r="E207"/>
      <c r="F207"/>
      <c r="G207"/>
      <c r="H207"/>
      <c r="I207"/>
      <c r="J207" s="137"/>
      <c r="K207"/>
      <c r="L207"/>
      <c r="M207"/>
      <c r="N207"/>
      <c r="O207"/>
      <c r="P207"/>
      <c r="Q207"/>
      <c r="R207"/>
      <c r="S207"/>
      <c r="T207"/>
      <c r="U207"/>
      <c r="V207"/>
      <c r="W207"/>
      <c r="X207" s="137"/>
      <c r="Y207"/>
    </row>
    <row r="208" spans="1:25">
      <c r="A208"/>
      <c r="B208" s="137"/>
      <c r="C208"/>
      <c r="D208" s="137"/>
      <c r="E208"/>
      <c r="F208"/>
      <c r="G208"/>
      <c r="H208"/>
      <c r="I208"/>
      <c r="J208" s="137"/>
      <c r="K208"/>
      <c r="L208"/>
      <c r="M208"/>
      <c r="N208"/>
      <c r="O208"/>
      <c r="P208"/>
      <c r="Q208"/>
      <c r="R208"/>
      <c r="S208"/>
      <c r="T208"/>
      <c r="U208"/>
      <c r="V208"/>
      <c r="W208"/>
      <c r="X208" s="137"/>
      <c r="Y208"/>
    </row>
    <row r="209" spans="1:25">
      <c r="A209"/>
      <c r="B209" s="137"/>
      <c r="C209"/>
      <c r="D209" s="137"/>
      <c r="E209"/>
      <c r="F209"/>
      <c r="G209"/>
      <c r="H209"/>
      <c r="I209"/>
      <c r="J209" s="137"/>
      <c r="K209"/>
      <c r="L209"/>
      <c r="M209"/>
      <c r="N209"/>
      <c r="O209"/>
      <c r="P209"/>
      <c r="Q209"/>
      <c r="R209"/>
      <c r="S209"/>
      <c r="T209"/>
      <c r="U209"/>
      <c r="V209"/>
      <c r="W209"/>
      <c r="X209" s="137"/>
      <c r="Y209"/>
    </row>
    <row r="210" spans="1:25">
      <c r="A210"/>
      <c r="B210" s="137"/>
      <c r="C210"/>
      <c r="D210" s="137"/>
      <c r="E210"/>
      <c r="F210"/>
      <c r="G210"/>
      <c r="H210"/>
      <c r="I210"/>
      <c r="J210" s="137"/>
      <c r="K210"/>
      <c r="L210"/>
      <c r="M210"/>
      <c r="N210"/>
      <c r="O210"/>
      <c r="P210"/>
      <c r="Q210"/>
      <c r="R210"/>
      <c r="S210"/>
      <c r="T210"/>
      <c r="U210"/>
      <c r="V210"/>
      <c r="W210"/>
      <c r="X210" s="137"/>
      <c r="Y210"/>
    </row>
    <row r="211" spans="1:25">
      <c r="A211"/>
      <c r="B211" s="137"/>
      <c r="C211"/>
      <c r="D211" s="137"/>
      <c r="E211"/>
      <c r="F211"/>
      <c r="G211"/>
      <c r="H211"/>
      <c r="I211"/>
      <c r="J211" s="137"/>
      <c r="K211"/>
      <c r="L211"/>
      <c r="M211"/>
      <c r="N211"/>
      <c r="O211"/>
      <c r="P211"/>
      <c r="Q211"/>
      <c r="R211"/>
      <c r="S211"/>
      <c r="T211"/>
      <c r="U211"/>
      <c r="V211"/>
      <c r="W211"/>
      <c r="X211" s="137"/>
      <c r="Y211"/>
    </row>
    <row r="212" spans="1:25">
      <c r="A212"/>
      <c r="B212" s="137"/>
      <c r="C212"/>
      <c r="D212" s="137"/>
      <c r="E212"/>
      <c r="F212"/>
      <c r="G212"/>
      <c r="H212"/>
      <c r="I212"/>
      <c r="J212" s="137"/>
      <c r="K212"/>
      <c r="L212"/>
      <c r="M212"/>
      <c r="N212"/>
      <c r="O212"/>
      <c r="P212"/>
      <c r="Q212"/>
      <c r="R212"/>
      <c r="S212"/>
      <c r="T212"/>
      <c r="U212"/>
      <c r="V212"/>
      <c r="W212"/>
      <c r="X212" s="137"/>
      <c r="Y212"/>
    </row>
    <row r="213" spans="1:25">
      <c r="A213"/>
      <c r="B213" s="137"/>
      <c r="C213"/>
      <c r="D213" s="137"/>
      <c r="E213"/>
      <c r="F213"/>
      <c r="G213"/>
      <c r="H213"/>
      <c r="I213"/>
      <c r="J213" s="137"/>
      <c r="K213"/>
      <c r="L213"/>
      <c r="M213"/>
      <c r="N213"/>
      <c r="O213"/>
      <c r="P213"/>
      <c r="Q213"/>
      <c r="R213"/>
      <c r="S213"/>
      <c r="T213"/>
      <c r="U213"/>
      <c r="V213"/>
      <c r="W213"/>
      <c r="X213" s="137"/>
      <c r="Y213"/>
    </row>
    <row r="214" spans="1:25">
      <c r="A214"/>
      <c r="B214" s="137"/>
      <c r="C214"/>
      <c r="D214" s="137"/>
      <c r="E214"/>
      <c r="F214"/>
      <c r="G214"/>
      <c r="H214"/>
      <c r="I214"/>
      <c r="J214" s="137"/>
      <c r="K214"/>
      <c r="L214"/>
      <c r="M214"/>
      <c r="N214"/>
      <c r="O214"/>
      <c r="P214"/>
      <c r="Q214"/>
      <c r="R214"/>
      <c r="S214"/>
      <c r="T214"/>
      <c r="U214"/>
      <c r="V214"/>
      <c r="W214"/>
      <c r="X214" s="137"/>
      <c r="Y214"/>
    </row>
    <row r="215" spans="1:25">
      <c r="A215"/>
      <c r="B215" s="137"/>
      <c r="C215"/>
      <c r="D215" s="137"/>
      <c r="E215"/>
      <c r="F215"/>
      <c r="G215"/>
      <c r="H215"/>
      <c r="I215"/>
      <c r="J215" s="137"/>
      <c r="K215"/>
      <c r="L215"/>
      <c r="M215"/>
      <c r="N215"/>
      <c r="O215"/>
      <c r="P215"/>
      <c r="Q215"/>
      <c r="R215"/>
      <c r="S215"/>
      <c r="T215"/>
      <c r="U215"/>
      <c r="V215"/>
      <c r="W215"/>
      <c r="X215" s="137"/>
      <c r="Y215"/>
    </row>
    <row r="216" spans="1:25">
      <c r="A216"/>
      <c r="B216" s="137"/>
      <c r="C216"/>
      <c r="D216" s="137"/>
      <c r="E216"/>
      <c r="F216"/>
      <c r="G216"/>
      <c r="H216"/>
      <c r="I216"/>
      <c r="J216" s="137"/>
      <c r="K216"/>
      <c r="L216"/>
      <c r="M216"/>
      <c r="N216"/>
      <c r="O216"/>
      <c r="P216"/>
      <c r="Q216"/>
      <c r="R216"/>
      <c r="S216"/>
      <c r="T216"/>
      <c r="U216"/>
      <c r="V216"/>
      <c r="W216"/>
      <c r="X216" s="137"/>
      <c r="Y216"/>
    </row>
    <row r="217" spans="1:25">
      <c r="A217"/>
      <c r="B217" s="137"/>
      <c r="C217"/>
      <c r="D217" s="137"/>
      <c r="E217"/>
      <c r="F217"/>
      <c r="G217"/>
      <c r="H217"/>
      <c r="I217"/>
      <c r="J217" s="137"/>
      <c r="K217"/>
      <c r="L217"/>
      <c r="M217"/>
      <c r="N217"/>
      <c r="O217"/>
      <c r="P217"/>
      <c r="Q217"/>
      <c r="R217"/>
      <c r="S217"/>
      <c r="T217"/>
      <c r="U217"/>
      <c r="V217"/>
      <c r="W217"/>
      <c r="X217" s="137"/>
      <c r="Y217"/>
    </row>
    <row r="218" spans="1:25">
      <c r="A218"/>
      <c r="B218" s="137"/>
      <c r="C218"/>
      <c r="D218" s="137"/>
      <c r="E218"/>
      <c r="F218"/>
      <c r="G218"/>
      <c r="H218"/>
      <c r="I218"/>
      <c r="J218" s="137"/>
      <c r="K218"/>
      <c r="L218"/>
      <c r="M218"/>
      <c r="N218"/>
      <c r="O218"/>
      <c r="P218"/>
      <c r="Q218"/>
      <c r="R218"/>
      <c r="S218"/>
      <c r="T218"/>
      <c r="U218"/>
      <c r="V218"/>
      <c r="W218"/>
      <c r="X218" s="137"/>
      <c r="Y218"/>
    </row>
    <row r="219" spans="1:25">
      <c r="A219"/>
      <c r="B219" s="137"/>
      <c r="C219"/>
      <c r="D219" s="137"/>
      <c r="E219"/>
      <c r="F219"/>
      <c r="G219"/>
      <c r="H219"/>
      <c r="I219"/>
      <c r="J219" s="137"/>
      <c r="K219"/>
      <c r="L219"/>
      <c r="M219"/>
      <c r="N219"/>
      <c r="O219"/>
      <c r="P219"/>
      <c r="Q219"/>
      <c r="R219"/>
      <c r="S219"/>
      <c r="T219"/>
      <c r="U219"/>
      <c r="V219"/>
      <c r="W219"/>
      <c r="X219" s="137"/>
      <c r="Y219"/>
    </row>
    <row r="220" spans="1:25">
      <c r="A220"/>
      <c r="B220" s="137"/>
      <c r="C220"/>
      <c r="D220" s="137"/>
      <c r="E220"/>
      <c r="F220"/>
      <c r="G220"/>
      <c r="H220"/>
      <c r="I220"/>
      <c r="J220" s="137"/>
      <c r="K220"/>
      <c r="L220"/>
      <c r="M220"/>
      <c r="N220"/>
      <c r="O220"/>
      <c r="P220"/>
      <c r="Q220"/>
      <c r="R220"/>
      <c r="S220"/>
      <c r="T220"/>
      <c r="U220"/>
      <c r="V220"/>
      <c r="W220"/>
      <c r="X220" s="137"/>
      <c r="Y220"/>
    </row>
    <row r="221" spans="1:25">
      <c r="A221"/>
      <c r="B221" s="137"/>
      <c r="C221"/>
      <c r="D221" s="137"/>
      <c r="E221"/>
      <c r="F221"/>
      <c r="G221"/>
      <c r="H221"/>
      <c r="I221"/>
      <c r="J221" s="137"/>
      <c r="K221"/>
      <c r="L221"/>
      <c r="M221"/>
      <c r="N221"/>
      <c r="O221"/>
      <c r="P221"/>
      <c r="Q221"/>
      <c r="R221"/>
      <c r="S221"/>
      <c r="T221"/>
      <c r="U221"/>
      <c r="V221"/>
      <c r="W221"/>
      <c r="X221" s="137"/>
      <c r="Y221"/>
    </row>
    <row r="222" spans="1:25">
      <c r="A222"/>
      <c r="B222" s="137"/>
      <c r="C222"/>
      <c r="D222" s="137"/>
      <c r="E222"/>
      <c r="F222"/>
      <c r="G222"/>
      <c r="H222"/>
      <c r="I222"/>
      <c r="J222" s="137"/>
      <c r="K222"/>
      <c r="L222"/>
      <c r="M222"/>
      <c r="N222"/>
      <c r="O222"/>
      <c r="P222"/>
      <c r="Q222"/>
      <c r="R222"/>
      <c r="S222"/>
      <c r="T222"/>
      <c r="U222"/>
      <c r="V222"/>
      <c r="W222"/>
      <c r="X222" s="137"/>
      <c r="Y222"/>
    </row>
    <row r="223" spans="1:25">
      <c r="A223"/>
      <c r="B223" s="137"/>
      <c r="C223"/>
      <c r="D223" s="137"/>
      <c r="E223"/>
      <c r="F223"/>
      <c r="G223"/>
      <c r="H223"/>
      <c r="I223"/>
      <c r="J223" s="137"/>
      <c r="K223"/>
      <c r="L223"/>
      <c r="M223"/>
      <c r="N223"/>
      <c r="O223"/>
      <c r="P223"/>
      <c r="Q223"/>
      <c r="R223"/>
      <c r="S223"/>
      <c r="T223"/>
      <c r="U223"/>
      <c r="V223"/>
      <c r="W223"/>
      <c r="X223" s="137"/>
      <c r="Y223"/>
    </row>
    <row r="224" spans="1:25">
      <c r="A224"/>
      <c r="B224" s="137"/>
      <c r="C224"/>
      <c r="D224" s="137"/>
      <c r="E224"/>
      <c r="F224"/>
      <c r="G224"/>
      <c r="H224"/>
      <c r="I224"/>
      <c r="J224" s="137"/>
      <c r="K224"/>
      <c r="L224"/>
      <c r="M224"/>
      <c r="N224"/>
      <c r="O224"/>
      <c r="P224"/>
      <c r="Q224"/>
      <c r="R224"/>
      <c r="S224"/>
      <c r="T224"/>
      <c r="U224"/>
      <c r="V224"/>
      <c r="W224"/>
      <c r="X224" s="137"/>
      <c r="Y224"/>
    </row>
    <row r="225" spans="1:25">
      <c r="A225"/>
      <c r="B225" s="137"/>
      <c r="C225"/>
      <c r="D225" s="137"/>
      <c r="E225"/>
      <c r="F225"/>
      <c r="G225"/>
      <c r="H225"/>
      <c r="I225"/>
      <c r="J225" s="137"/>
      <c r="K225"/>
      <c r="L225"/>
      <c r="M225"/>
      <c r="N225"/>
      <c r="O225"/>
      <c r="P225"/>
      <c r="Q225"/>
      <c r="R225"/>
      <c r="S225"/>
      <c r="T225"/>
      <c r="U225"/>
      <c r="V225"/>
      <c r="W225"/>
      <c r="X225" s="137"/>
      <c r="Y225"/>
    </row>
    <row r="226" spans="1:25">
      <c r="A226"/>
      <c r="B226" s="137"/>
      <c r="C226"/>
      <c r="D226" s="137"/>
      <c r="E226"/>
      <c r="F226"/>
      <c r="G226"/>
      <c r="H226"/>
      <c r="I226"/>
      <c r="J226" s="137"/>
      <c r="K226"/>
      <c r="L226"/>
      <c r="M226"/>
      <c r="N226"/>
      <c r="O226"/>
      <c r="P226"/>
      <c r="Q226"/>
      <c r="R226"/>
      <c r="S226"/>
      <c r="T226"/>
      <c r="U226"/>
      <c r="V226"/>
      <c r="W226"/>
      <c r="X226" s="137"/>
      <c r="Y226"/>
    </row>
    <row r="227" spans="1:25">
      <c r="A227"/>
      <c r="B227" s="137"/>
      <c r="C227"/>
      <c r="D227" s="137"/>
      <c r="E227"/>
      <c r="F227"/>
      <c r="G227"/>
      <c r="H227"/>
      <c r="I227"/>
      <c r="J227" s="137"/>
      <c r="K227"/>
      <c r="L227"/>
      <c r="M227"/>
      <c r="N227"/>
      <c r="O227"/>
      <c r="P227"/>
      <c r="Q227"/>
      <c r="R227"/>
      <c r="S227"/>
      <c r="T227"/>
      <c r="U227"/>
      <c r="V227"/>
      <c r="W227"/>
      <c r="X227" s="137"/>
      <c r="Y227"/>
    </row>
    <row r="228" spans="1:25">
      <c r="A228"/>
      <c r="B228" s="137"/>
      <c r="C228"/>
      <c r="D228" s="137"/>
      <c r="E228"/>
      <c r="F228"/>
      <c r="G228"/>
      <c r="H228"/>
      <c r="I228"/>
      <c r="J228" s="137"/>
      <c r="K228"/>
      <c r="L228"/>
      <c r="M228"/>
      <c r="N228"/>
      <c r="O228"/>
      <c r="P228"/>
      <c r="Q228"/>
      <c r="R228"/>
      <c r="S228"/>
      <c r="T228"/>
      <c r="U228"/>
      <c r="V228"/>
      <c r="W228"/>
      <c r="X228" s="137"/>
      <c r="Y228"/>
    </row>
    <row r="229" spans="1:25">
      <c r="A229"/>
      <c r="B229" s="137"/>
      <c r="C229"/>
      <c r="D229" s="137"/>
      <c r="E229"/>
      <c r="F229"/>
      <c r="G229"/>
      <c r="H229"/>
      <c r="I229"/>
      <c r="J229" s="137"/>
      <c r="K229"/>
      <c r="L229"/>
      <c r="M229"/>
      <c r="N229"/>
      <c r="O229"/>
      <c r="P229"/>
      <c r="Q229"/>
      <c r="R229"/>
      <c r="S229"/>
      <c r="T229"/>
      <c r="U229"/>
      <c r="V229"/>
      <c r="W229"/>
      <c r="X229" s="137"/>
      <c r="Y229"/>
    </row>
    <row r="230" spans="1:25">
      <c r="A230"/>
      <c r="B230" s="137"/>
      <c r="C230"/>
      <c r="D230" s="137"/>
      <c r="E230"/>
      <c r="F230"/>
      <c r="G230"/>
      <c r="H230"/>
      <c r="I230"/>
      <c r="J230" s="137"/>
      <c r="K230"/>
      <c r="L230"/>
      <c r="M230"/>
      <c r="N230"/>
      <c r="O230"/>
      <c r="P230"/>
      <c r="Q230"/>
      <c r="R230"/>
      <c r="S230"/>
      <c r="T230"/>
      <c r="U230"/>
      <c r="V230"/>
      <c r="W230"/>
      <c r="X230" s="137"/>
      <c r="Y230"/>
    </row>
    <row r="231" spans="1:25">
      <c r="A231"/>
      <c r="B231" s="137"/>
      <c r="C231"/>
      <c r="D231" s="137"/>
      <c r="E231"/>
      <c r="F231"/>
      <c r="G231"/>
      <c r="H231"/>
      <c r="I231"/>
      <c r="J231" s="137"/>
      <c r="K231"/>
      <c r="L231"/>
      <c r="M231"/>
      <c r="N231"/>
      <c r="O231"/>
      <c r="P231"/>
      <c r="Q231"/>
      <c r="R231"/>
      <c r="S231"/>
      <c r="T231"/>
      <c r="U231"/>
      <c r="V231"/>
      <c r="W231"/>
      <c r="X231" s="137"/>
      <c r="Y231"/>
    </row>
    <row r="232" spans="1:25">
      <c r="A232"/>
      <c r="B232" s="137"/>
      <c r="C232"/>
      <c r="D232" s="137"/>
      <c r="E232"/>
      <c r="F232"/>
      <c r="G232"/>
      <c r="H232"/>
      <c r="I232"/>
      <c r="J232" s="137"/>
      <c r="K232"/>
      <c r="L232"/>
      <c r="M232"/>
      <c r="N232"/>
      <c r="O232"/>
      <c r="P232"/>
      <c r="Q232"/>
      <c r="R232"/>
      <c r="S232"/>
      <c r="T232"/>
      <c r="U232"/>
      <c r="V232"/>
      <c r="W232"/>
      <c r="X232" s="137"/>
      <c r="Y232"/>
    </row>
    <row r="233" spans="1:25">
      <c r="A233"/>
      <c r="B233" s="137"/>
      <c r="C233"/>
      <c r="D233" s="137"/>
      <c r="E233"/>
      <c r="F233"/>
      <c r="G233"/>
      <c r="H233"/>
      <c r="I233"/>
      <c r="J233" s="137"/>
      <c r="K233"/>
      <c r="L233"/>
      <c r="M233"/>
      <c r="N233"/>
      <c r="O233"/>
      <c r="P233"/>
      <c r="Q233"/>
      <c r="R233"/>
      <c r="S233"/>
      <c r="T233"/>
      <c r="U233"/>
      <c r="V233"/>
      <c r="W233"/>
      <c r="X233" s="137"/>
      <c r="Y233"/>
    </row>
    <row r="234" spans="1:25">
      <c r="A234"/>
      <c r="B234" s="137"/>
      <c r="C234"/>
      <c r="D234" s="137"/>
      <c r="E234"/>
      <c r="F234"/>
      <c r="G234"/>
      <c r="H234"/>
      <c r="I234"/>
      <c r="J234" s="137"/>
      <c r="K234"/>
      <c r="L234"/>
      <c r="M234"/>
      <c r="N234"/>
      <c r="O234"/>
      <c r="P234"/>
      <c r="Q234"/>
      <c r="R234"/>
      <c r="S234"/>
      <c r="T234"/>
      <c r="U234"/>
      <c r="V234"/>
      <c r="W234"/>
      <c r="X234" s="137"/>
      <c r="Y234"/>
    </row>
    <row r="235" spans="1:25">
      <c r="A235"/>
      <c r="B235" s="137"/>
      <c r="C235"/>
      <c r="D235" s="137"/>
      <c r="E235"/>
      <c r="F235"/>
      <c r="G235"/>
      <c r="H235"/>
      <c r="I235"/>
      <c r="J235" s="137"/>
      <c r="K235"/>
      <c r="L235"/>
      <c r="M235"/>
      <c r="N235"/>
      <c r="O235"/>
      <c r="P235"/>
      <c r="Q235"/>
      <c r="R235"/>
      <c r="S235"/>
      <c r="T235"/>
      <c r="U235"/>
      <c r="V235"/>
      <c r="W235"/>
      <c r="X235" s="137"/>
      <c r="Y235"/>
    </row>
    <row r="236" spans="1:25">
      <c r="A236"/>
      <c r="B236" s="137"/>
      <c r="C236"/>
      <c r="D236" s="137"/>
      <c r="E236"/>
      <c r="F236"/>
      <c r="G236"/>
      <c r="H236"/>
      <c r="I236"/>
      <c r="J236" s="137"/>
      <c r="K236"/>
      <c r="L236"/>
      <c r="M236"/>
      <c r="N236"/>
      <c r="O236"/>
      <c r="P236"/>
      <c r="Q236"/>
      <c r="R236"/>
      <c r="S236"/>
      <c r="T236"/>
      <c r="U236"/>
      <c r="V236"/>
      <c r="W236"/>
      <c r="X236" s="137"/>
      <c r="Y236"/>
    </row>
    <row r="237" spans="1:25">
      <c r="A237"/>
      <c r="B237" s="137"/>
      <c r="C237"/>
      <c r="D237" s="137"/>
      <c r="E237"/>
      <c r="F237"/>
      <c r="G237"/>
      <c r="H237"/>
      <c r="I237"/>
      <c r="J237" s="137"/>
      <c r="K237"/>
      <c r="L237"/>
      <c r="M237"/>
      <c r="N237"/>
      <c r="O237"/>
      <c r="P237"/>
      <c r="Q237"/>
      <c r="R237"/>
      <c r="S237"/>
      <c r="T237"/>
      <c r="U237"/>
      <c r="V237"/>
      <c r="W237"/>
      <c r="X237" s="137"/>
      <c r="Y237"/>
    </row>
    <row r="238" spans="1:25">
      <c r="A238"/>
      <c r="B238" s="137"/>
      <c r="C238"/>
      <c r="D238" s="137"/>
      <c r="E238"/>
      <c r="F238"/>
      <c r="G238"/>
      <c r="H238"/>
      <c r="I238"/>
      <c r="J238" s="137"/>
      <c r="K238"/>
      <c r="L238"/>
      <c r="M238"/>
      <c r="N238"/>
      <c r="O238"/>
      <c r="P238"/>
      <c r="Q238"/>
      <c r="R238"/>
      <c r="S238"/>
      <c r="T238"/>
      <c r="U238"/>
      <c r="V238"/>
      <c r="W238"/>
      <c r="X238" s="137"/>
      <c r="Y238"/>
    </row>
    <row r="239" spans="1:25">
      <c r="A239"/>
      <c r="B239" s="137"/>
      <c r="C239"/>
      <c r="D239" s="137"/>
      <c r="E239"/>
      <c r="F239"/>
      <c r="G239"/>
      <c r="H239"/>
      <c r="I239"/>
      <c r="J239" s="137"/>
      <c r="K239"/>
      <c r="L239"/>
      <c r="M239"/>
      <c r="N239"/>
      <c r="O239"/>
      <c r="P239"/>
      <c r="Q239"/>
      <c r="R239"/>
      <c r="S239"/>
      <c r="T239"/>
      <c r="U239"/>
      <c r="V239"/>
      <c r="W239"/>
      <c r="X239" s="137"/>
      <c r="Y239"/>
    </row>
    <row r="240" spans="1:25">
      <c r="A240"/>
      <c r="B240" s="137"/>
      <c r="C240"/>
      <c r="D240" s="137"/>
      <c r="E240"/>
      <c r="F240"/>
      <c r="G240"/>
      <c r="H240"/>
      <c r="I240"/>
      <c r="J240" s="137"/>
      <c r="K240"/>
      <c r="L240"/>
      <c r="M240"/>
      <c r="N240"/>
      <c r="O240"/>
      <c r="P240"/>
      <c r="Q240"/>
      <c r="R240"/>
      <c r="S240"/>
      <c r="T240"/>
      <c r="U240"/>
      <c r="V240"/>
      <c r="W240"/>
      <c r="X240" s="137"/>
      <c r="Y240"/>
    </row>
    <row r="241" spans="1:25">
      <c r="A241"/>
      <c r="B241" s="137"/>
      <c r="C241"/>
      <c r="D241" s="137"/>
      <c r="E241"/>
      <c r="F241"/>
      <c r="G241"/>
      <c r="H241"/>
      <c r="I241"/>
      <c r="J241" s="137"/>
      <c r="K241"/>
      <c r="L241"/>
      <c r="M241"/>
      <c r="N241"/>
      <c r="O241"/>
      <c r="P241"/>
      <c r="Q241"/>
      <c r="R241"/>
      <c r="S241"/>
      <c r="T241"/>
      <c r="U241"/>
      <c r="V241"/>
      <c r="W241"/>
      <c r="X241" s="137"/>
      <c r="Y241"/>
    </row>
    <row r="242" spans="1:25">
      <c r="A242"/>
      <c r="B242" s="137"/>
      <c r="C242"/>
      <c r="D242" s="137"/>
      <c r="E242"/>
      <c r="F242"/>
      <c r="G242"/>
      <c r="H242"/>
      <c r="I242"/>
      <c r="J242" s="137"/>
      <c r="K242"/>
      <c r="L242"/>
      <c r="M242"/>
      <c r="N242"/>
      <c r="O242"/>
      <c r="P242"/>
      <c r="Q242"/>
      <c r="R242"/>
      <c r="S242"/>
      <c r="T242"/>
      <c r="U242"/>
      <c r="V242"/>
      <c r="W242"/>
      <c r="X242" s="137"/>
      <c r="Y242"/>
    </row>
    <row r="243" spans="1:25">
      <c r="A243"/>
      <c r="B243" s="137"/>
      <c r="C243"/>
      <c r="D243" s="137"/>
      <c r="E243"/>
      <c r="F243"/>
      <c r="G243"/>
      <c r="H243"/>
      <c r="I243"/>
      <c r="J243" s="137"/>
      <c r="K243"/>
      <c r="L243"/>
      <c r="M243"/>
      <c r="N243"/>
      <c r="O243"/>
      <c r="P243"/>
      <c r="Q243"/>
      <c r="R243"/>
      <c r="S243"/>
      <c r="T243"/>
      <c r="U243"/>
      <c r="V243"/>
      <c r="W243"/>
      <c r="X243" s="137"/>
      <c r="Y243"/>
    </row>
    <row r="244" spans="1:25">
      <c r="A244"/>
      <c r="B244" s="137"/>
      <c r="C244"/>
      <c r="D244" s="137"/>
      <c r="E244"/>
      <c r="F244"/>
      <c r="G244"/>
      <c r="H244"/>
      <c r="I244"/>
      <c r="J244" s="137"/>
      <c r="K244"/>
      <c r="L244"/>
      <c r="M244"/>
      <c r="N244"/>
      <c r="O244"/>
      <c r="P244"/>
      <c r="Q244"/>
      <c r="R244"/>
      <c r="S244"/>
      <c r="T244"/>
      <c r="U244"/>
      <c r="V244"/>
      <c r="W244"/>
      <c r="X244" s="137"/>
      <c r="Y244"/>
    </row>
    <row r="245" spans="1:25">
      <c r="A245"/>
      <c r="B245" s="137"/>
      <c r="C245"/>
      <c r="D245" s="137"/>
      <c r="E245"/>
      <c r="F245"/>
      <c r="G245"/>
      <c r="H245"/>
      <c r="I245"/>
      <c r="J245" s="137"/>
      <c r="K245"/>
      <c r="L245"/>
      <c r="M245"/>
      <c r="N245"/>
      <c r="O245"/>
      <c r="P245"/>
      <c r="Q245"/>
      <c r="R245"/>
      <c r="S245"/>
      <c r="T245"/>
      <c r="U245"/>
      <c r="V245"/>
      <c r="W245"/>
      <c r="X245" s="137"/>
      <c r="Y245"/>
    </row>
    <row r="246" spans="1:25">
      <c r="A246"/>
      <c r="B246" s="137"/>
      <c r="C246"/>
      <c r="D246" s="137"/>
      <c r="E246"/>
      <c r="F246"/>
      <c r="G246"/>
      <c r="H246"/>
      <c r="I246"/>
      <c r="J246" s="137"/>
      <c r="K246"/>
      <c r="L246"/>
      <c r="M246"/>
      <c r="N246"/>
      <c r="O246"/>
      <c r="P246"/>
      <c r="Q246"/>
      <c r="R246"/>
      <c r="S246"/>
      <c r="T246"/>
      <c r="U246"/>
      <c r="V246"/>
      <c r="W246"/>
      <c r="X246" s="137"/>
      <c r="Y246"/>
    </row>
    <row r="247" spans="1:25">
      <c r="A247"/>
      <c r="B247" s="137"/>
      <c r="C247"/>
      <c r="D247" s="137"/>
      <c r="E247"/>
      <c r="F247"/>
      <c r="G247"/>
      <c r="H247"/>
      <c r="I247"/>
      <c r="J247" s="137"/>
      <c r="K247"/>
      <c r="L247"/>
      <c r="M247"/>
      <c r="N247"/>
      <c r="O247"/>
      <c r="P247"/>
      <c r="Q247"/>
      <c r="R247"/>
      <c r="S247"/>
      <c r="T247"/>
      <c r="U247"/>
      <c r="V247"/>
      <c r="W247"/>
      <c r="X247" s="137"/>
      <c r="Y247"/>
    </row>
    <row r="248" spans="1:25">
      <c r="A248"/>
      <c r="B248" s="137"/>
      <c r="C248"/>
      <c r="D248" s="137"/>
      <c r="E248"/>
      <c r="F248"/>
      <c r="G248"/>
      <c r="H248"/>
      <c r="I248"/>
      <c r="J248" s="137"/>
      <c r="K248"/>
      <c r="L248"/>
      <c r="M248"/>
      <c r="N248"/>
      <c r="O248"/>
      <c r="P248"/>
      <c r="Q248"/>
      <c r="R248"/>
      <c r="S248"/>
      <c r="T248"/>
      <c r="U248"/>
      <c r="V248"/>
      <c r="W248"/>
      <c r="X248" s="137"/>
      <c r="Y248"/>
    </row>
    <row r="249" spans="1:25">
      <c r="A249"/>
      <c r="B249" s="137"/>
      <c r="C249"/>
      <c r="D249" s="137"/>
      <c r="E249"/>
      <c r="F249"/>
      <c r="G249"/>
      <c r="H249"/>
      <c r="I249"/>
      <c r="J249" s="137"/>
      <c r="K249"/>
      <c r="L249"/>
      <c r="M249"/>
      <c r="N249"/>
      <c r="O249"/>
      <c r="P249"/>
      <c r="Q249"/>
      <c r="R249"/>
      <c r="S249"/>
      <c r="T249"/>
      <c r="U249"/>
      <c r="V249"/>
      <c r="W249"/>
      <c r="X249" s="137"/>
      <c r="Y249"/>
    </row>
    <row r="250" spans="1:25">
      <c r="A250"/>
      <c r="B250" s="137"/>
      <c r="C250"/>
      <c r="D250" s="137"/>
      <c r="E250"/>
      <c r="F250"/>
      <c r="G250"/>
      <c r="H250"/>
      <c r="I250"/>
      <c r="J250" s="137"/>
      <c r="K250"/>
      <c r="L250"/>
      <c r="M250"/>
      <c r="N250"/>
      <c r="O250"/>
      <c r="P250"/>
      <c r="Q250"/>
      <c r="R250"/>
      <c r="S250"/>
      <c r="T250"/>
      <c r="U250"/>
      <c r="V250"/>
      <c r="W250"/>
      <c r="X250" s="137"/>
      <c r="Y250"/>
    </row>
    <row r="251" spans="1:25">
      <c r="A251"/>
      <c r="B251" s="137"/>
      <c r="C251"/>
      <c r="D251" s="137"/>
      <c r="E251"/>
      <c r="F251"/>
      <c r="G251"/>
      <c r="H251"/>
      <c r="I251"/>
      <c r="J251" s="137"/>
      <c r="K251"/>
      <c r="L251"/>
      <c r="M251"/>
      <c r="N251"/>
      <c r="O251"/>
      <c r="P251"/>
      <c r="Q251"/>
      <c r="R251"/>
      <c r="S251"/>
      <c r="T251"/>
      <c r="U251"/>
      <c r="V251"/>
      <c r="W251"/>
      <c r="X251" s="137"/>
      <c r="Y251"/>
    </row>
    <row r="252" spans="1:25">
      <c r="A252"/>
      <c r="B252" s="137"/>
      <c r="C252"/>
      <c r="D252" s="137"/>
      <c r="E252"/>
      <c r="F252"/>
      <c r="G252"/>
      <c r="H252"/>
      <c r="I252"/>
      <c r="J252" s="137"/>
      <c r="K252"/>
      <c r="L252"/>
      <c r="M252"/>
      <c r="N252"/>
      <c r="O252"/>
      <c r="P252"/>
      <c r="Q252"/>
      <c r="R252"/>
      <c r="S252"/>
      <c r="T252"/>
      <c r="U252"/>
      <c r="V252"/>
      <c r="W252"/>
      <c r="X252" s="137"/>
      <c r="Y252"/>
    </row>
    <row r="253" spans="1:25">
      <c r="A253"/>
      <c r="B253" s="137"/>
      <c r="C253"/>
      <c r="D253" s="137"/>
      <c r="E253"/>
      <c r="F253"/>
      <c r="G253"/>
      <c r="H253"/>
      <c r="I253"/>
      <c r="J253" s="137"/>
      <c r="K253"/>
      <c r="L253"/>
      <c r="M253"/>
      <c r="N253"/>
      <c r="O253"/>
      <c r="P253"/>
      <c r="Q253"/>
      <c r="R253"/>
      <c r="S253"/>
      <c r="T253"/>
      <c r="U253"/>
      <c r="V253"/>
      <c r="W253"/>
      <c r="X253" s="137"/>
      <c r="Y253"/>
    </row>
    <row r="254" spans="1:25">
      <c r="A254"/>
      <c r="B254" s="137"/>
      <c r="C254"/>
      <c r="D254" s="137"/>
      <c r="E254"/>
      <c r="F254"/>
      <c r="G254"/>
      <c r="H254"/>
      <c r="I254"/>
      <c r="J254" s="137"/>
      <c r="K254"/>
      <c r="L254"/>
      <c r="M254"/>
      <c r="N254"/>
      <c r="O254"/>
      <c r="P254"/>
      <c r="Q254"/>
      <c r="R254"/>
      <c r="S254"/>
      <c r="T254"/>
      <c r="U254"/>
      <c r="V254"/>
      <c r="W254"/>
      <c r="X254" s="137"/>
      <c r="Y254"/>
    </row>
    <row r="255" spans="1:25">
      <c r="A255"/>
      <c r="B255" s="137"/>
      <c r="C255"/>
      <c r="D255" s="137"/>
      <c r="E255"/>
      <c r="F255"/>
      <c r="G255"/>
      <c r="H255"/>
      <c r="I255"/>
      <c r="J255" s="137"/>
      <c r="K255"/>
      <c r="L255"/>
      <c r="M255"/>
      <c r="N255"/>
      <c r="O255"/>
      <c r="P255"/>
      <c r="Q255"/>
      <c r="R255"/>
      <c r="S255"/>
      <c r="T255"/>
      <c r="U255"/>
      <c r="V255"/>
      <c r="W255"/>
      <c r="X255" s="137"/>
      <c r="Y255"/>
    </row>
    <row r="256" spans="1:25">
      <c r="A256"/>
      <c r="B256" s="137"/>
      <c r="C256"/>
      <c r="D256" s="137"/>
      <c r="E256"/>
      <c r="F256"/>
      <c r="G256"/>
      <c r="H256"/>
      <c r="I256"/>
      <c r="J256" s="137"/>
      <c r="K256"/>
      <c r="L256"/>
      <c r="M256"/>
      <c r="N256"/>
      <c r="O256"/>
      <c r="P256"/>
      <c r="Q256"/>
      <c r="R256"/>
      <c r="S256"/>
      <c r="T256"/>
      <c r="U256"/>
      <c r="V256"/>
      <c r="W256"/>
      <c r="X256" s="137"/>
      <c r="Y256"/>
    </row>
    <row r="257" spans="1:25">
      <c r="A257"/>
      <c r="B257" s="137"/>
      <c r="C257"/>
      <c r="D257" s="137"/>
      <c r="E257"/>
      <c r="F257"/>
      <c r="G257"/>
      <c r="H257"/>
      <c r="I257"/>
      <c r="J257" s="137"/>
      <c r="K257"/>
      <c r="L257"/>
      <c r="M257"/>
      <c r="N257"/>
      <c r="O257"/>
      <c r="P257"/>
      <c r="Q257"/>
      <c r="R257"/>
      <c r="S257"/>
      <c r="T257"/>
      <c r="U257"/>
      <c r="V257"/>
      <c r="W257"/>
      <c r="X257" s="137"/>
      <c r="Y257"/>
    </row>
    <row r="258" spans="1:25">
      <c r="A258"/>
      <c r="B258" s="137"/>
      <c r="C258"/>
      <c r="D258" s="137"/>
      <c r="E258"/>
      <c r="F258"/>
      <c r="G258"/>
      <c r="H258"/>
      <c r="I258"/>
      <c r="J258" s="137"/>
      <c r="K258"/>
      <c r="L258"/>
      <c r="M258"/>
      <c r="N258"/>
      <c r="O258"/>
      <c r="P258"/>
      <c r="Q258"/>
      <c r="R258"/>
      <c r="S258"/>
      <c r="T258"/>
      <c r="U258"/>
      <c r="V258"/>
      <c r="W258"/>
      <c r="X258" s="137"/>
      <c r="Y258"/>
    </row>
    <row r="259" spans="1:25">
      <c r="A259"/>
      <c r="B259" s="137"/>
      <c r="C259"/>
      <c r="D259" s="137"/>
      <c r="E259"/>
      <c r="F259"/>
      <c r="G259"/>
      <c r="H259"/>
      <c r="I259"/>
      <c r="J259" s="137"/>
      <c r="K259"/>
      <c r="L259"/>
      <c r="M259"/>
      <c r="N259"/>
      <c r="O259"/>
      <c r="P259"/>
      <c r="Q259"/>
      <c r="R259"/>
      <c r="S259"/>
      <c r="T259"/>
      <c r="U259"/>
      <c r="V259"/>
      <c r="W259"/>
      <c r="X259" s="137"/>
      <c r="Y259"/>
    </row>
    <row r="260" spans="1:25">
      <c r="A260"/>
      <c r="B260" s="137"/>
      <c r="C260"/>
      <c r="D260" s="137"/>
      <c r="E260"/>
      <c r="F260"/>
      <c r="G260"/>
      <c r="H260"/>
      <c r="I260"/>
      <c r="J260" s="137"/>
      <c r="K260"/>
      <c r="L260"/>
      <c r="M260"/>
      <c r="N260"/>
      <c r="O260"/>
      <c r="P260"/>
      <c r="Q260"/>
      <c r="R260"/>
      <c r="S260"/>
      <c r="T260"/>
      <c r="U260"/>
      <c r="V260"/>
      <c r="W260"/>
      <c r="X260" s="137"/>
      <c r="Y260"/>
    </row>
    <row r="261" spans="1:25">
      <c r="A261"/>
      <c r="B261" s="137"/>
      <c r="C261"/>
      <c r="D261" s="137"/>
      <c r="E261"/>
      <c r="F261"/>
      <c r="G261"/>
      <c r="H261"/>
      <c r="I261"/>
      <c r="J261" s="137"/>
      <c r="K261"/>
      <c r="L261"/>
      <c r="M261"/>
      <c r="N261"/>
      <c r="O261"/>
      <c r="P261"/>
      <c r="Q261"/>
      <c r="R261"/>
      <c r="S261"/>
      <c r="T261"/>
      <c r="U261"/>
      <c r="V261"/>
      <c r="W261"/>
      <c r="X261" s="137"/>
      <c r="Y261"/>
    </row>
    <row r="262" spans="1:25">
      <c r="A262"/>
      <c r="B262" s="137"/>
      <c r="C262"/>
      <c r="D262" s="137"/>
      <c r="E262"/>
      <c r="F262"/>
      <c r="G262"/>
      <c r="H262"/>
      <c r="I262"/>
      <c r="J262" s="137"/>
      <c r="K262"/>
      <c r="L262"/>
      <c r="M262"/>
      <c r="N262"/>
      <c r="O262"/>
      <c r="P262"/>
      <c r="Q262"/>
      <c r="R262"/>
      <c r="S262"/>
      <c r="T262"/>
      <c r="U262"/>
      <c r="V262"/>
      <c r="W262"/>
      <c r="X262" s="137"/>
      <c r="Y262"/>
    </row>
    <row r="263" spans="1:25">
      <c r="A263"/>
      <c r="B263" s="137"/>
      <c r="C263"/>
      <c r="D263" s="137"/>
      <c r="E263"/>
      <c r="F263"/>
      <c r="G263"/>
      <c r="H263"/>
      <c r="I263"/>
      <c r="J263" s="137"/>
      <c r="K263"/>
      <c r="L263"/>
      <c r="M263"/>
      <c r="N263"/>
      <c r="O263"/>
      <c r="P263"/>
      <c r="Q263"/>
      <c r="R263"/>
      <c r="S263"/>
      <c r="T263"/>
      <c r="U263"/>
      <c r="V263"/>
      <c r="W263"/>
      <c r="X263" s="137"/>
      <c r="Y263"/>
    </row>
    <row r="264" spans="1:25">
      <c r="A264"/>
      <c r="B264" s="137"/>
      <c r="C264"/>
      <c r="D264" s="137"/>
      <c r="E264"/>
      <c r="F264"/>
      <c r="G264"/>
      <c r="H264"/>
      <c r="I264"/>
      <c r="J264" s="137"/>
      <c r="K264"/>
      <c r="L264"/>
      <c r="M264"/>
      <c r="N264"/>
      <c r="O264"/>
      <c r="P264"/>
      <c r="Q264"/>
      <c r="R264"/>
      <c r="S264"/>
      <c r="T264"/>
      <c r="U264"/>
      <c r="V264"/>
      <c r="W264"/>
      <c r="X264" s="137"/>
      <c r="Y264"/>
    </row>
    <row r="265" spans="1:25">
      <c r="A265"/>
      <c r="B265" s="137"/>
      <c r="C265"/>
      <c r="D265" s="137"/>
      <c r="E265"/>
      <c r="F265"/>
      <c r="G265"/>
      <c r="H265"/>
      <c r="I265"/>
      <c r="J265" s="137"/>
      <c r="K265"/>
      <c r="L265"/>
      <c r="M265"/>
      <c r="N265"/>
      <c r="O265"/>
      <c r="P265"/>
      <c r="Q265"/>
      <c r="R265"/>
      <c r="S265"/>
      <c r="T265"/>
      <c r="U265"/>
      <c r="V265"/>
      <c r="W265"/>
      <c r="X265" s="137"/>
    </row>
    <row r="266" spans="1:25">
      <c r="A266"/>
      <c r="B266" s="137"/>
      <c r="C266"/>
      <c r="D266" s="137"/>
      <c r="E266"/>
      <c r="F266"/>
      <c r="G266"/>
      <c r="H266"/>
      <c r="I266"/>
      <c r="J266" s="137"/>
      <c r="K266"/>
      <c r="L266"/>
      <c r="M266"/>
      <c r="N266"/>
      <c r="O266"/>
      <c r="P266"/>
      <c r="Q266"/>
      <c r="R266"/>
      <c r="S266"/>
      <c r="T266"/>
      <c r="U266"/>
      <c r="V266"/>
      <c r="W266"/>
      <c r="X266" s="137"/>
    </row>
    <row r="267" spans="1:25">
      <c r="A267"/>
      <c r="B267" s="137"/>
      <c r="C267"/>
      <c r="D267" s="137"/>
      <c r="E267"/>
      <c r="F267"/>
      <c r="G267"/>
      <c r="H267"/>
      <c r="I267"/>
      <c r="J267" s="137"/>
      <c r="K267"/>
      <c r="L267"/>
      <c r="M267"/>
      <c r="N267"/>
      <c r="O267"/>
      <c r="P267"/>
      <c r="Q267"/>
      <c r="R267"/>
      <c r="S267"/>
      <c r="T267"/>
      <c r="U267"/>
      <c r="V267"/>
      <c r="W267"/>
      <c r="X267" s="137"/>
    </row>
  </sheetData>
  <mergeCells count="10">
    <mergeCell ref="Z2:Z7"/>
    <mergeCell ref="R2:T7"/>
    <mergeCell ref="Y2:Y7"/>
    <mergeCell ref="A1:W1"/>
    <mergeCell ref="A2:L2"/>
    <mergeCell ref="A3:L3"/>
    <mergeCell ref="A4:L4"/>
    <mergeCell ref="A5:L5"/>
    <mergeCell ref="A6:L6"/>
    <mergeCell ref="A7:L7"/>
  </mergeCells>
  <dataValidations count="21">
    <dataValidation type="list" showInputMessage="1" showErrorMessage="1" sqref="G9">
      <formula1>ProjectLead</formula1>
    </dataValidation>
    <dataValidation type="list" allowBlank="1" showInputMessage="1" showErrorMessage="1" sqref="G10:G15">
      <formula1>ProjectLead</formula1>
    </dataValidation>
    <dataValidation type="list" allowBlank="1" showInputMessage="1" showErrorMessage="1" sqref="U9:V32 W33">
      <formula1>ProbConsScore</formula1>
    </dataValidation>
    <dataValidation type="list" allowBlank="1" showInputMessage="1" showErrorMessage="1" sqref="M9:Q23 M25:Q27 M30:Q32">
      <formula1>Score</formula1>
    </dataValidation>
    <dataValidation type="list" allowBlank="1" showInputMessage="1" showErrorMessage="1" sqref="F9:F15">
      <formula1>Group</formula1>
    </dataValidation>
    <dataValidation type="list" allowBlank="1" showInputMessage="1" showErrorMessage="1" sqref="E9:E15">
      <formula1>DirDiv</formula1>
    </dataValidation>
    <dataValidation type="list" showInputMessage="1" showErrorMessage="1" sqref="L9:L32">
      <formula1>OIPsubtype</formula1>
    </dataValidation>
    <dataValidation type="list" allowBlank="1" showInputMessage="1" showErrorMessage="1" sqref="H9:H25 K9:K15 H27:H32">
      <formula1>ProjectType</formula1>
    </dataValidation>
    <dataValidation type="list" allowBlank="1" showInputMessage="1" showErrorMessage="1" sqref="G20">
      <formula1>$A$115:$A$184</formula1>
    </dataValidation>
    <dataValidation type="list" allowBlank="1" showInputMessage="1" showErrorMessage="1" sqref="G21">
      <formula1>$A$114:$A$183</formula1>
    </dataValidation>
    <dataValidation type="list" allowBlank="1" showInputMessage="1" showErrorMessage="1" sqref="G22">
      <formula1>$A$113:$A$182</formula1>
    </dataValidation>
    <dataValidation type="list" allowBlank="1" showInputMessage="1" showErrorMessage="1" sqref="G23">
      <formula1>$A$112:$A$181</formula1>
    </dataValidation>
    <dataValidation type="list" allowBlank="1" showInputMessage="1" showErrorMessage="1" sqref="H26">
      <formula1>OIP</formula1>
    </dataValidation>
    <dataValidation type="list" showInputMessage="1" showErrorMessage="1" sqref="B31">
      <formula1>$B$152:$B$154</formula1>
    </dataValidation>
    <dataValidation type="list" showInputMessage="1" showErrorMessage="1" sqref="D31">
      <formula1>$B$160:$B$161</formula1>
    </dataValidation>
    <dataValidation type="list" allowBlank="1" showInputMessage="1" showErrorMessage="1" sqref="X31">
      <formula1>$B$163:$B$166</formula1>
    </dataValidation>
    <dataValidation type="list" showInputMessage="1" showErrorMessage="1" sqref="B32">
      <formula1>$B$151:$B$153</formula1>
    </dataValidation>
    <dataValidation type="list" showInputMessage="1" showErrorMessage="1" sqref="D32">
      <formula1>$B$159:$B$160</formula1>
    </dataValidation>
    <dataValidation type="list" allowBlank="1" showInputMessage="1" showErrorMessage="1" sqref="X32">
      <formula1>$B$162:$B$165</formula1>
    </dataValidation>
    <dataValidation type="list" allowBlank="1" showInputMessage="1" showErrorMessage="1" sqref="G24:G32">
      <formula1>$A$121:$A$202</formula1>
    </dataValidation>
    <dataValidation type="list" allowBlank="1" showInputMessage="1" showErrorMessage="1" sqref="I34:J39">
      <formula1>$B$107:$B$114</formula1>
    </dataValidation>
  </dataValidations>
  <pageMargins left="0.75" right="0.75" top="1" bottom="1" header="0.5" footer="0.5"/>
  <pageSetup paperSize="17" scale="42" fitToHeight="0" orientation="landscape"/>
  <extLst>
    <ext xmlns:x14="http://schemas.microsoft.com/office/spreadsheetml/2009/9/main" uri="{CCE6A557-97BC-4b89-ADB6-D9C93CAAB3DF}">
      <x14:dataValidations xmlns:xm="http://schemas.microsoft.com/office/excel/2006/main" count="19">
        <x14:dataValidation type="list" allowBlank="1" showInputMessage="1" showErrorMessage="1">
          <x14:formula1>
            <xm:f>'List Sources'!$C$113:$C$117</xm:f>
          </x14:formula1>
          <xm:sqref>K16:K17</xm:sqref>
        </x14:dataValidation>
        <x14:dataValidation type="list" allowBlank="1" showInputMessage="1" showErrorMessage="1">
          <x14:formula1>
            <xm:f>'List Sources'!$A$54:$A$63</xm:f>
          </x14:formula1>
          <xm:sqref>F16:F19</xm:sqref>
        </x14:dataValidation>
        <x14:dataValidation type="list" allowBlank="1" showInputMessage="1" showErrorMessage="1">
          <x14:formula1>
            <xm:f>'List Sources'!$B$17:$B$24</xm:f>
          </x14:formula1>
          <xm:sqref>E16:E19</xm:sqref>
        </x14:dataValidation>
        <x14:dataValidation type="list" showInputMessage="1" showErrorMessage="1">
          <x14:formula1>
            <xm:f>'List Sources'!$B$155:$B$158</xm:f>
          </x14:formula1>
          <xm:sqref>B22:B29</xm:sqref>
        </x14:dataValidation>
        <x14:dataValidation type="list" showInputMessage="1" showErrorMessage="1">
          <x14:formula1>
            <xm:f>'List Sources'!$B$163:$B$165</xm:f>
          </x14:formula1>
          <xm:sqref>D24:D29</xm:sqref>
        </x14:dataValidation>
        <x14:dataValidation type="list" allowBlank="1" showInputMessage="1" showErrorMessage="1">
          <x14:formula1>
            <xm:f>'List Sources'!$B$109:$B$116</xm:f>
          </x14:formula1>
          <xm:sqref>I9:J29 I33</xm:sqref>
        </x14:dataValidation>
        <x14:dataValidation type="list" allowBlank="1" showInputMessage="1" showErrorMessage="1">
          <x14:formula1>
            <xm:f>'List Sources'!$B$119:$B$131</xm:f>
          </x14:formula1>
          <xm:sqref>K18:K29</xm:sqref>
        </x14:dataValidation>
        <x14:dataValidation type="list" allowBlank="1" showInputMessage="1" showErrorMessage="1">
          <x14:formula1>
            <xm:f>'List Sources'!$B$167:$B$169</xm:f>
          </x14:formula1>
          <xm:sqref>X8</xm:sqref>
        </x14:dataValidation>
        <x14:dataValidation type="list" allowBlank="1" showInputMessage="1" showErrorMessage="1">
          <x14:formula1>
            <xm:f>'List Sources'!$B$118:$B$132</xm:f>
          </x14:formula1>
          <xm:sqref>K30:K33</xm:sqref>
        </x14:dataValidation>
        <x14:dataValidation type="list" allowBlank="1" showInputMessage="1" showErrorMessage="1">
          <x14:formula1>
            <xm:f>'List Sources'!$B$109:$B$115</xm:f>
          </x14:formula1>
          <xm:sqref>I30:I32</xm:sqref>
        </x14:dataValidation>
        <x14:dataValidation type="list" showInputMessage="1" showErrorMessage="1">
          <x14:formula1>
            <xm:f>'List Sources'!$B$156:$B$158</xm:f>
          </x14:formula1>
          <xm:sqref>B30 B33</xm:sqref>
        </x14:dataValidation>
        <x14:dataValidation type="list" showInputMessage="1" showErrorMessage="1">
          <x14:formula1>
            <xm:f>'List Sources'!$B$164:$B$165</xm:f>
          </x14:formula1>
          <xm:sqref>D30 D33</xm:sqref>
        </x14:dataValidation>
        <x14:dataValidation type="list" allowBlank="1" showInputMessage="1" showErrorMessage="1">
          <x14:formula1>
            <xm:f>'List Sources'!$B$167:$B$170</xm:f>
          </x14:formula1>
          <xm:sqref>X30 X33</xm:sqref>
        </x14:dataValidation>
        <x14:dataValidation type="list" allowBlank="1" showInputMessage="1" showErrorMessage="1">
          <x14:formula1>
            <xm:f>'List Sources'!$B$134:$B$153</xm:f>
          </x14:formula1>
          <xm:sqref>J30:J32</xm:sqref>
        </x14:dataValidation>
        <x14:dataValidation type="list" showInputMessage="1" showErrorMessage="1">
          <x14:formula1>
            <xm:f>'List Sources'!$A$54:$A$94</xm:f>
          </x14:formula1>
          <xm:sqref>F20:F33</xm:sqref>
        </x14:dataValidation>
        <x14:dataValidation type="list" allowBlank="1" showInputMessage="1" showErrorMessage="1">
          <x14:formula1>
            <xm:f>'List Sources'!$A$40:$A$51</xm:f>
          </x14:formula1>
          <xm:sqref>E20:E33</xm:sqref>
        </x14:dataValidation>
        <x14:dataValidation type="list" allowBlank="1" showInputMessage="1" showErrorMessage="1">
          <x14:formula1>
            <xm:f>'List Sources'!$B$134:$B$146</xm:f>
          </x14:formula1>
          <xm:sqref>J33</xm:sqref>
        </x14:dataValidation>
        <x14:dataValidation type="list" allowBlank="1" showInputMessage="1" showErrorMessage="1">
          <x14:formula1>
            <xm:f>'List Sources'!$A$123:$A$206</xm:f>
          </x14:formula1>
          <xm:sqref>G16:G19</xm:sqref>
        </x14:dataValidation>
        <x14:dataValidation type="list" allowBlank="1" showInputMessage="1" showErrorMessage="1">
          <x14:formula1>
            <xm:f>'List Sources'!$A$123:$A$206</xm:f>
          </x14:formula1>
          <xm:sqref>G33</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3"/>
  <sheetViews>
    <sheetView topLeftCell="C19" workbookViewId="0">
      <selection activeCell="D25" sqref="D25"/>
    </sheetView>
  </sheetViews>
  <sheetFormatPr baseColWidth="10" defaultColWidth="11" defaultRowHeight="15" x14ac:dyDescent="0"/>
  <cols>
    <col min="1" max="1" width="14.5" style="7" customWidth="1"/>
    <col min="2" max="2" width="27.5" style="7" customWidth="1"/>
    <col min="3" max="3" width="11.1640625" style="9" customWidth="1"/>
    <col min="4" max="4" width="7.5" style="9" customWidth="1"/>
    <col min="5" max="5" width="12" style="9" customWidth="1"/>
    <col min="6" max="6" width="8.33203125" style="9" customWidth="1"/>
    <col min="7" max="7" width="13.1640625" style="9" hidden="1" customWidth="1"/>
    <col min="8" max="8" width="18.5" style="9" hidden="1" customWidth="1"/>
    <col min="9" max="9" width="18.83203125" style="9" hidden="1" customWidth="1"/>
    <col min="10" max="10" width="17.1640625" style="9" hidden="1" customWidth="1"/>
    <col min="11" max="11" width="17.6640625" style="9" hidden="1" customWidth="1"/>
    <col min="12" max="12" width="18.5" style="9" hidden="1" customWidth="1"/>
    <col min="13" max="14" width="9.33203125" style="9" customWidth="1"/>
    <col min="15" max="15" width="8.5" style="9" customWidth="1"/>
    <col min="16" max="16" width="17.83203125" style="9" customWidth="1"/>
    <col min="17" max="17" width="16.1640625" style="9" customWidth="1"/>
    <col min="18" max="18" width="12.33203125" style="9" customWidth="1"/>
    <col min="19" max="19" width="12.33203125" style="53" customWidth="1"/>
    <col min="20" max="20" width="44.6640625" style="7" customWidth="1"/>
    <col min="21" max="21" width="17.1640625" style="5" customWidth="1"/>
    <col min="22" max="22" width="33.83203125" customWidth="1"/>
    <col min="23" max="23" width="145.5" customWidth="1"/>
  </cols>
  <sheetData>
    <row r="1" spans="1:21" s="3" customFormat="1" ht="30" hidden="1" customHeight="1">
      <c r="A1" s="314" t="s">
        <v>172</v>
      </c>
      <c r="B1" s="315"/>
      <c r="C1" s="315"/>
      <c r="D1" s="315"/>
      <c r="E1" s="315"/>
      <c r="F1" s="315"/>
      <c r="G1" s="315"/>
      <c r="H1" s="315"/>
      <c r="I1" s="315"/>
      <c r="J1" s="315"/>
      <c r="K1" s="315"/>
      <c r="L1" s="315"/>
      <c r="M1" s="315"/>
      <c r="N1" s="315"/>
      <c r="O1" s="315"/>
      <c r="P1" s="316"/>
      <c r="Q1" s="316"/>
      <c r="R1" s="316"/>
      <c r="S1" s="316"/>
      <c r="T1" s="317"/>
      <c r="U1" s="62"/>
    </row>
    <row r="2" spans="1:21" s="13" customFormat="1" ht="16" hidden="1" customHeight="1">
      <c r="A2" s="318"/>
      <c r="B2" s="319"/>
      <c r="C2" s="319"/>
      <c r="D2" s="319"/>
      <c r="E2" s="319"/>
      <c r="F2" s="319"/>
      <c r="G2" s="319"/>
      <c r="H2" s="17" t="s">
        <v>150</v>
      </c>
      <c r="I2" s="16" t="s">
        <v>151</v>
      </c>
      <c r="J2" s="16" t="s">
        <v>152</v>
      </c>
      <c r="K2" s="16" t="s">
        <v>153</v>
      </c>
      <c r="L2" s="26" t="s">
        <v>182</v>
      </c>
      <c r="M2" s="320" t="s">
        <v>341</v>
      </c>
      <c r="N2" s="321"/>
      <c r="O2" s="321"/>
      <c r="P2" s="31" t="s">
        <v>323</v>
      </c>
      <c r="Q2" s="32" t="s">
        <v>324</v>
      </c>
      <c r="R2" s="33" t="s">
        <v>328</v>
      </c>
      <c r="S2" s="325" t="s">
        <v>342</v>
      </c>
      <c r="T2" s="327" t="s">
        <v>185</v>
      </c>
      <c r="U2" s="63"/>
    </row>
    <row r="3" spans="1:21" ht="76" hidden="1" thickBot="1">
      <c r="A3" s="329" t="s">
        <v>173</v>
      </c>
      <c r="B3" s="330"/>
      <c r="C3" s="330"/>
      <c r="D3" s="330"/>
      <c r="E3" s="330"/>
      <c r="F3" s="330"/>
      <c r="G3" s="330"/>
      <c r="H3" s="21" t="s">
        <v>174</v>
      </c>
      <c r="I3" s="22" t="s">
        <v>175</v>
      </c>
      <c r="J3" s="22" t="s">
        <v>176</v>
      </c>
      <c r="K3" s="22" t="s">
        <v>177</v>
      </c>
      <c r="L3" s="23" t="s">
        <v>410</v>
      </c>
      <c r="M3" s="322"/>
      <c r="N3" s="323"/>
      <c r="O3" s="323"/>
      <c r="P3" s="21" t="s">
        <v>325</v>
      </c>
      <c r="Q3" s="22" t="s">
        <v>326</v>
      </c>
      <c r="R3" s="34" t="s">
        <v>329</v>
      </c>
      <c r="S3" s="326"/>
      <c r="T3" s="328"/>
    </row>
    <row r="4" spans="1:21" s="1" customFormat="1" ht="325" hidden="1" customHeight="1">
      <c r="A4" s="329" t="s">
        <v>154</v>
      </c>
      <c r="B4" s="330"/>
      <c r="C4" s="330"/>
      <c r="D4" s="330"/>
      <c r="E4" s="330"/>
      <c r="F4" s="330"/>
      <c r="G4" s="331"/>
      <c r="H4" s="18" t="s">
        <v>413</v>
      </c>
      <c r="I4" s="19" t="s">
        <v>178</v>
      </c>
      <c r="J4" s="19" t="s">
        <v>406</v>
      </c>
      <c r="K4" s="19" t="s">
        <v>408</v>
      </c>
      <c r="L4" s="20" t="s">
        <v>407</v>
      </c>
      <c r="M4" s="322"/>
      <c r="N4" s="323"/>
      <c r="O4" s="324"/>
      <c r="P4" s="35" t="s">
        <v>327</v>
      </c>
      <c r="Q4" s="20" t="s">
        <v>335</v>
      </c>
      <c r="R4" s="36"/>
      <c r="S4" s="326"/>
      <c r="T4" s="328"/>
    </row>
    <row r="5" spans="1:21" s="1" customFormat="1" ht="136" hidden="1" thickBot="1">
      <c r="A5" s="332" t="s">
        <v>149</v>
      </c>
      <c r="B5" s="333"/>
      <c r="C5" s="333"/>
      <c r="D5" s="333"/>
      <c r="E5" s="333"/>
      <c r="F5" s="333"/>
      <c r="G5" s="334"/>
      <c r="H5" s="18" t="s">
        <v>179</v>
      </c>
      <c r="I5" s="19" t="s">
        <v>180</v>
      </c>
      <c r="J5" s="18" t="s">
        <v>180</v>
      </c>
      <c r="K5" s="19" t="s">
        <v>179</v>
      </c>
      <c r="L5" s="20" t="s">
        <v>181</v>
      </c>
      <c r="M5" s="322"/>
      <c r="N5" s="323"/>
      <c r="O5" s="324"/>
      <c r="P5" s="37" t="s">
        <v>346</v>
      </c>
      <c r="Q5" s="38" t="s">
        <v>336</v>
      </c>
      <c r="R5" s="78"/>
      <c r="S5" s="326"/>
      <c r="T5" s="328"/>
    </row>
    <row r="6" spans="1:21" s="1" customFormat="1" ht="166" hidden="1" thickBot="1">
      <c r="A6" s="332" t="s">
        <v>183</v>
      </c>
      <c r="B6" s="333"/>
      <c r="C6" s="333"/>
      <c r="D6" s="333"/>
      <c r="E6" s="333"/>
      <c r="F6" s="333"/>
      <c r="G6" s="334"/>
      <c r="H6" s="18" t="s">
        <v>332</v>
      </c>
      <c r="I6" s="19" t="s">
        <v>330</v>
      </c>
      <c r="J6" s="19" t="s">
        <v>331</v>
      </c>
      <c r="K6" s="19" t="s">
        <v>333</v>
      </c>
      <c r="L6" s="20" t="s">
        <v>334</v>
      </c>
      <c r="M6" s="322"/>
      <c r="N6" s="323"/>
      <c r="O6" s="324"/>
      <c r="P6" s="37" t="s">
        <v>412</v>
      </c>
      <c r="Q6" s="39" t="s">
        <v>337</v>
      </c>
      <c r="R6" s="78"/>
      <c r="S6" s="326"/>
      <c r="T6" s="328"/>
    </row>
    <row r="7" spans="1:21" s="1" customFormat="1" ht="16" hidden="1" customHeight="1">
      <c r="A7" s="332" t="s">
        <v>155</v>
      </c>
      <c r="B7" s="333"/>
      <c r="C7" s="333"/>
      <c r="D7" s="333"/>
      <c r="E7" s="333"/>
      <c r="F7" s="333"/>
      <c r="G7" s="334"/>
      <c r="H7" s="57">
        <v>4</v>
      </c>
      <c r="I7" s="58">
        <v>3</v>
      </c>
      <c r="J7" s="58">
        <v>2</v>
      </c>
      <c r="K7" s="58">
        <v>2</v>
      </c>
      <c r="L7" s="59">
        <v>8</v>
      </c>
      <c r="M7" s="338"/>
      <c r="N7" s="339"/>
      <c r="O7" s="340"/>
      <c r="P7" s="60">
        <v>1</v>
      </c>
      <c r="Q7" s="61">
        <v>1</v>
      </c>
      <c r="R7" s="34"/>
      <c r="S7" s="341"/>
      <c r="T7" s="342"/>
    </row>
    <row r="8" spans="1:21" s="1" customFormat="1" ht="46" thickBot="1">
      <c r="A8" s="17" t="s">
        <v>145</v>
      </c>
      <c r="B8" s="16" t="s">
        <v>143</v>
      </c>
      <c r="C8" s="16" t="s">
        <v>147</v>
      </c>
      <c r="D8" s="16" t="s">
        <v>144</v>
      </c>
      <c r="E8" s="2" t="s">
        <v>146</v>
      </c>
      <c r="F8" s="16" t="s">
        <v>148</v>
      </c>
      <c r="G8" s="16" t="s">
        <v>271</v>
      </c>
      <c r="H8" s="31" t="s">
        <v>174</v>
      </c>
      <c r="I8" s="32" t="s">
        <v>175</v>
      </c>
      <c r="J8" s="32" t="s">
        <v>176</v>
      </c>
      <c r="K8" s="32" t="s">
        <v>177</v>
      </c>
      <c r="L8" s="54" t="s">
        <v>410</v>
      </c>
      <c r="M8" s="43" t="s">
        <v>321</v>
      </c>
      <c r="N8" s="43" t="s">
        <v>411</v>
      </c>
      <c r="O8" s="44" t="s">
        <v>322</v>
      </c>
      <c r="P8" s="45" t="s">
        <v>338</v>
      </c>
      <c r="Q8" s="46" t="s">
        <v>339</v>
      </c>
      <c r="R8" s="47" t="s">
        <v>343</v>
      </c>
      <c r="S8" s="50" t="s">
        <v>342</v>
      </c>
      <c r="T8" s="49" t="s">
        <v>185</v>
      </c>
    </row>
    <row r="9" spans="1:21" s="13" customFormat="1" ht="30">
      <c r="A9" s="95" t="s">
        <v>351</v>
      </c>
      <c r="B9" s="97" t="s">
        <v>345</v>
      </c>
      <c r="C9" s="15" t="s">
        <v>49</v>
      </c>
      <c r="D9" s="12" t="s">
        <v>67</v>
      </c>
      <c r="E9" s="12" t="s">
        <v>251</v>
      </c>
      <c r="F9" s="28" t="s">
        <v>165</v>
      </c>
      <c r="G9" s="12"/>
      <c r="H9" s="41">
        <v>0</v>
      </c>
      <c r="I9" s="41">
        <v>3</v>
      </c>
      <c r="J9" s="41">
        <v>0</v>
      </c>
      <c r="K9" s="41">
        <v>0</v>
      </c>
      <c r="L9" s="41">
        <v>9</v>
      </c>
      <c r="M9" s="95">
        <f t="shared" ref="M9:M40" si="0">(H9*H$7)+(I9*I$7)+(J9*J$7)+(K9*K$7)</f>
        <v>9</v>
      </c>
      <c r="N9" s="41">
        <f t="shared" ref="N9:N40" si="1">L9*L$7</f>
        <v>72</v>
      </c>
      <c r="O9" s="41">
        <f t="shared" ref="O9:O40" si="2">M9+N9</f>
        <v>81</v>
      </c>
      <c r="P9" s="41">
        <v>1</v>
      </c>
      <c r="Q9" s="41">
        <v>1</v>
      </c>
      <c r="R9" s="41">
        <f t="shared" ref="R9:R40" si="3">P9*Q9</f>
        <v>1</v>
      </c>
      <c r="S9" s="114">
        <f t="shared" ref="S9:S40" si="4">(O9*R9)/10</f>
        <v>8.1</v>
      </c>
      <c r="T9" s="25"/>
      <c r="U9" s="64">
        <v>1</v>
      </c>
    </row>
    <row r="10" spans="1:21" s="13" customFormat="1" ht="31.5" customHeight="1">
      <c r="A10" s="82" t="s">
        <v>352</v>
      </c>
      <c r="B10" s="80" t="s">
        <v>196</v>
      </c>
      <c r="C10" s="84" t="s">
        <v>49</v>
      </c>
      <c r="D10" s="82" t="s">
        <v>67</v>
      </c>
      <c r="E10" s="82" t="s">
        <v>251</v>
      </c>
      <c r="F10" s="89" t="s">
        <v>165</v>
      </c>
      <c r="G10" s="82"/>
      <c r="H10" s="41">
        <v>0</v>
      </c>
      <c r="I10" s="41">
        <v>0</v>
      </c>
      <c r="J10" s="41">
        <v>0</v>
      </c>
      <c r="K10" s="41">
        <v>0</v>
      </c>
      <c r="L10" s="41">
        <v>9</v>
      </c>
      <c r="M10" s="95">
        <f t="shared" si="0"/>
        <v>0</v>
      </c>
      <c r="N10" s="41">
        <f t="shared" si="1"/>
        <v>72</v>
      </c>
      <c r="O10" s="41">
        <f t="shared" si="2"/>
        <v>72</v>
      </c>
      <c r="P10" s="41">
        <v>1</v>
      </c>
      <c r="Q10" s="41">
        <v>1</v>
      </c>
      <c r="R10" s="41">
        <f t="shared" si="3"/>
        <v>1</v>
      </c>
      <c r="S10" s="114">
        <f t="shared" si="4"/>
        <v>7.2</v>
      </c>
      <c r="T10" s="88" t="s">
        <v>210</v>
      </c>
      <c r="U10" s="65">
        <v>2</v>
      </c>
    </row>
    <row r="11" spans="1:21" s="13" customFormat="1" ht="31.5" customHeight="1">
      <c r="A11" s="79" t="s">
        <v>353</v>
      </c>
      <c r="B11" s="96" t="s">
        <v>344</v>
      </c>
      <c r="C11" s="92" t="s">
        <v>49</v>
      </c>
      <c r="D11" s="92" t="s">
        <v>67</v>
      </c>
      <c r="E11" s="92" t="s">
        <v>261</v>
      </c>
      <c r="F11" s="94" t="s">
        <v>165</v>
      </c>
      <c r="G11" s="95"/>
      <c r="H11" s="41">
        <v>9</v>
      </c>
      <c r="I11" s="41">
        <v>9</v>
      </c>
      <c r="J11" s="41">
        <v>0</v>
      </c>
      <c r="K11" s="41">
        <v>0</v>
      </c>
      <c r="L11" s="41">
        <v>0</v>
      </c>
      <c r="M11" s="95">
        <f t="shared" si="0"/>
        <v>63</v>
      </c>
      <c r="N11" s="41">
        <f t="shared" si="1"/>
        <v>0</v>
      </c>
      <c r="O11" s="41">
        <f t="shared" si="2"/>
        <v>63</v>
      </c>
      <c r="P11" s="41">
        <v>1</v>
      </c>
      <c r="Q11" s="41">
        <v>4</v>
      </c>
      <c r="R11" s="41">
        <f t="shared" si="3"/>
        <v>4</v>
      </c>
      <c r="S11" s="113">
        <f t="shared" si="4"/>
        <v>25.2</v>
      </c>
      <c r="T11" s="97"/>
      <c r="U11" s="67">
        <v>3</v>
      </c>
    </row>
    <row r="12" spans="1:21" s="13" customFormat="1" ht="31.5" customHeight="1">
      <c r="A12" s="82" t="s">
        <v>354</v>
      </c>
      <c r="B12" s="88" t="s">
        <v>315</v>
      </c>
      <c r="C12" s="15" t="s">
        <v>49</v>
      </c>
      <c r="D12" s="82" t="s">
        <v>67</v>
      </c>
      <c r="E12" s="82" t="s">
        <v>254</v>
      </c>
      <c r="F12" s="90" t="s">
        <v>165</v>
      </c>
      <c r="G12" s="12"/>
      <c r="H12" s="41">
        <v>9</v>
      </c>
      <c r="I12" s="41">
        <v>3</v>
      </c>
      <c r="J12" s="41">
        <v>3</v>
      </c>
      <c r="K12" s="41">
        <v>0</v>
      </c>
      <c r="L12" s="41">
        <v>0</v>
      </c>
      <c r="M12" s="40">
        <f t="shared" si="0"/>
        <v>51</v>
      </c>
      <c r="N12" s="41">
        <f t="shared" si="1"/>
        <v>0</v>
      </c>
      <c r="O12" s="41">
        <f t="shared" si="2"/>
        <v>51</v>
      </c>
      <c r="P12" s="41">
        <v>1</v>
      </c>
      <c r="Q12" s="41">
        <v>1</v>
      </c>
      <c r="R12" s="41">
        <f t="shared" si="3"/>
        <v>1</v>
      </c>
      <c r="S12" s="114">
        <f t="shared" si="4"/>
        <v>5.0999999999999996</v>
      </c>
      <c r="T12" s="25"/>
      <c r="U12" s="70">
        <v>6</v>
      </c>
    </row>
    <row r="13" spans="1:21" s="13" customFormat="1" ht="30">
      <c r="A13" s="82" t="s">
        <v>355</v>
      </c>
      <c r="B13" s="11" t="s">
        <v>401</v>
      </c>
      <c r="C13" s="15" t="s">
        <v>49</v>
      </c>
      <c r="D13" s="12" t="s">
        <v>67</v>
      </c>
      <c r="E13" s="12" t="s">
        <v>252</v>
      </c>
      <c r="F13" s="90" t="s">
        <v>165</v>
      </c>
      <c r="G13" s="12" t="s">
        <v>169</v>
      </c>
      <c r="H13" s="41">
        <v>3</v>
      </c>
      <c r="I13" s="41">
        <v>0</v>
      </c>
      <c r="J13" s="41">
        <v>0</v>
      </c>
      <c r="K13" s="41">
        <v>0</v>
      </c>
      <c r="L13" s="41">
        <v>0</v>
      </c>
      <c r="M13" s="40">
        <f t="shared" si="0"/>
        <v>12</v>
      </c>
      <c r="N13" s="41">
        <f t="shared" si="1"/>
        <v>0</v>
      </c>
      <c r="O13" s="41">
        <f t="shared" si="2"/>
        <v>12</v>
      </c>
      <c r="P13" s="41">
        <v>2</v>
      </c>
      <c r="Q13" s="41">
        <v>4</v>
      </c>
      <c r="R13" s="41">
        <f t="shared" si="3"/>
        <v>8</v>
      </c>
      <c r="S13" s="114">
        <f t="shared" si="4"/>
        <v>9.6</v>
      </c>
      <c r="T13" s="25" t="s">
        <v>211</v>
      </c>
      <c r="U13" s="71">
        <v>7</v>
      </c>
    </row>
    <row r="14" spans="1:21" s="13" customFormat="1">
      <c r="A14" s="76" t="s">
        <v>356</v>
      </c>
      <c r="B14" s="11" t="s">
        <v>197</v>
      </c>
      <c r="C14" s="15" t="s">
        <v>49</v>
      </c>
      <c r="D14" s="12" t="s">
        <v>67</v>
      </c>
      <c r="E14" s="30" t="s">
        <v>252</v>
      </c>
      <c r="F14" s="30" t="s">
        <v>162</v>
      </c>
      <c r="G14" s="12"/>
      <c r="H14" s="41">
        <v>9</v>
      </c>
      <c r="I14" s="41">
        <v>9</v>
      </c>
      <c r="J14" s="41">
        <v>9</v>
      </c>
      <c r="K14" s="41">
        <v>0</v>
      </c>
      <c r="L14" s="41">
        <v>0</v>
      </c>
      <c r="M14" s="40">
        <f t="shared" si="0"/>
        <v>81</v>
      </c>
      <c r="N14" s="41">
        <f t="shared" si="1"/>
        <v>0</v>
      </c>
      <c r="O14" s="41">
        <f t="shared" si="2"/>
        <v>81</v>
      </c>
      <c r="P14" s="41">
        <v>1</v>
      </c>
      <c r="Q14" s="41">
        <v>4</v>
      </c>
      <c r="R14" s="41">
        <f t="shared" si="3"/>
        <v>4</v>
      </c>
      <c r="S14" s="55">
        <f t="shared" si="4"/>
        <v>32.4</v>
      </c>
      <c r="T14" s="25" t="s">
        <v>212</v>
      </c>
      <c r="U14" s="72">
        <v>8</v>
      </c>
    </row>
    <row r="15" spans="1:21" s="13" customFormat="1" ht="30">
      <c r="A15" s="126" t="s">
        <v>357</v>
      </c>
      <c r="B15" s="14" t="s">
        <v>198</v>
      </c>
      <c r="C15" s="15" t="s">
        <v>49</v>
      </c>
      <c r="D15" s="82" t="s">
        <v>67</v>
      </c>
      <c r="E15" s="15" t="s">
        <v>252</v>
      </c>
      <c r="F15" s="28" t="s">
        <v>165</v>
      </c>
      <c r="G15" s="12" t="s">
        <v>170</v>
      </c>
      <c r="H15" s="41">
        <v>3</v>
      </c>
      <c r="I15" s="41">
        <v>0</v>
      </c>
      <c r="J15" s="41">
        <v>3</v>
      </c>
      <c r="K15" s="41">
        <v>0</v>
      </c>
      <c r="L15" s="41">
        <v>0</v>
      </c>
      <c r="M15" s="40">
        <f t="shared" si="0"/>
        <v>18</v>
      </c>
      <c r="N15" s="41">
        <f t="shared" si="1"/>
        <v>0</v>
      </c>
      <c r="O15" s="41">
        <f t="shared" si="2"/>
        <v>18</v>
      </c>
      <c r="P15" s="41">
        <v>1</v>
      </c>
      <c r="Q15" s="41">
        <v>1</v>
      </c>
      <c r="R15" s="41">
        <f t="shared" si="3"/>
        <v>1</v>
      </c>
      <c r="S15" s="115">
        <f t="shared" si="4"/>
        <v>1.8</v>
      </c>
      <c r="T15" s="86" t="s">
        <v>213</v>
      </c>
      <c r="U15" s="63"/>
    </row>
    <row r="16" spans="1:21" s="13" customFormat="1" ht="31.5" customHeight="1">
      <c r="A16" s="116" t="s">
        <v>358</v>
      </c>
      <c r="B16" s="14" t="s">
        <v>199</v>
      </c>
      <c r="C16" s="15" t="s">
        <v>49</v>
      </c>
      <c r="D16" s="82" t="s">
        <v>67</v>
      </c>
      <c r="E16" s="15" t="s">
        <v>252</v>
      </c>
      <c r="F16" s="28" t="s">
        <v>165</v>
      </c>
      <c r="G16" s="12" t="s">
        <v>170</v>
      </c>
      <c r="H16" s="41">
        <v>3</v>
      </c>
      <c r="I16" s="41">
        <v>3</v>
      </c>
      <c r="J16" s="41">
        <v>3</v>
      </c>
      <c r="K16" s="41">
        <v>0</v>
      </c>
      <c r="L16" s="41">
        <v>0</v>
      </c>
      <c r="M16" s="40">
        <f t="shared" si="0"/>
        <v>27</v>
      </c>
      <c r="N16" s="41">
        <f t="shared" si="1"/>
        <v>0</v>
      </c>
      <c r="O16" s="41">
        <f t="shared" si="2"/>
        <v>27</v>
      </c>
      <c r="P16" s="41">
        <v>1</v>
      </c>
      <c r="Q16" s="41">
        <v>1</v>
      </c>
      <c r="R16" s="41">
        <f t="shared" si="3"/>
        <v>1</v>
      </c>
      <c r="S16" s="115">
        <f t="shared" si="4"/>
        <v>2.7</v>
      </c>
      <c r="T16" s="25" t="s">
        <v>214</v>
      </c>
      <c r="U16" s="63"/>
    </row>
    <row r="17" spans="1:21" s="13" customFormat="1" ht="31.5" customHeight="1">
      <c r="A17" s="82" t="s">
        <v>200</v>
      </c>
      <c r="B17" s="14" t="s">
        <v>201</v>
      </c>
      <c r="C17" s="15" t="s">
        <v>49</v>
      </c>
      <c r="D17" s="82" t="s">
        <v>67</v>
      </c>
      <c r="E17" s="15" t="s">
        <v>252</v>
      </c>
      <c r="F17" s="28" t="s">
        <v>165</v>
      </c>
      <c r="G17" s="12" t="s">
        <v>170</v>
      </c>
      <c r="H17" s="41">
        <v>3</v>
      </c>
      <c r="I17" s="41">
        <v>3</v>
      </c>
      <c r="J17" s="41">
        <v>3</v>
      </c>
      <c r="K17" s="41">
        <v>0</v>
      </c>
      <c r="L17" s="41">
        <v>0</v>
      </c>
      <c r="M17" s="40">
        <f t="shared" si="0"/>
        <v>27</v>
      </c>
      <c r="N17" s="41">
        <f t="shared" si="1"/>
        <v>0</v>
      </c>
      <c r="O17" s="41">
        <f t="shared" si="2"/>
        <v>27</v>
      </c>
      <c r="P17" s="41">
        <v>1</v>
      </c>
      <c r="Q17" s="41">
        <v>1</v>
      </c>
      <c r="R17" s="41">
        <f t="shared" si="3"/>
        <v>1</v>
      </c>
      <c r="S17" s="115">
        <f t="shared" si="4"/>
        <v>2.7</v>
      </c>
      <c r="T17" s="25" t="s">
        <v>215</v>
      </c>
      <c r="U17" s="63"/>
    </row>
    <row r="18" spans="1:21" s="13" customFormat="1">
      <c r="A18" s="117" t="s">
        <v>202</v>
      </c>
      <c r="B18" s="83" t="s">
        <v>203</v>
      </c>
      <c r="C18" s="84" t="s">
        <v>49</v>
      </c>
      <c r="D18" s="84" t="s">
        <v>67</v>
      </c>
      <c r="E18" s="84" t="s">
        <v>252</v>
      </c>
      <c r="F18" s="89" t="s">
        <v>165</v>
      </c>
      <c r="G18" s="82" t="s">
        <v>169</v>
      </c>
      <c r="H18" s="41">
        <v>3</v>
      </c>
      <c r="I18" s="41">
        <v>3</v>
      </c>
      <c r="J18" s="41">
        <v>3</v>
      </c>
      <c r="K18" s="41">
        <v>0</v>
      </c>
      <c r="L18" s="41">
        <v>0</v>
      </c>
      <c r="M18" s="40">
        <f t="shared" si="0"/>
        <v>27</v>
      </c>
      <c r="N18" s="41">
        <f t="shared" si="1"/>
        <v>0</v>
      </c>
      <c r="O18" s="41">
        <f t="shared" si="2"/>
        <v>27</v>
      </c>
      <c r="P18" s="41">
        <v>2</v>
      </c>
      <c r="Q18" s="41">
        <v>4</v>
      </c>
      <c r="R18" s="41">
        <f t="shared" si="3"/>
        <v>8</v>
      </c>
      <c r="S18" s="113">
        <f t="shared" si="4"/>
        <v>21.6</v>
      </c>
      <c r="T18" s="42" t="s">
        <v>409</v>
      </c>
      <c r="U18" s="63"/>
    </row>
    <row r="19" spans="1:21" s="13" customFormat="1" ht="31.5" customHeight="1">
      <c r="A19" s="117" t="s">
        <v>204</v>
      </c>
      <c r="B19" s="83" t="s">
        <v>205</v>
      </c>
      <c r="C19" s="15" t="s">
        <v>49</v>
      </c>
      <c r="D19" s="84" t="s">
        <v>67</v>
      </c>
      <c r="E19" s="84" t="s">
        <v>252</v>
      </c>
      <c r="F19" s="89" t="s">
        <v>165</v>
      </c>
      <c r="G19" s="12" t="s">
        <v>170</v>
      </c>
      <c r="H19" s="41">
        <v>3</v>
      </c>
      <c r="I19" s="41">
        <v>3</v>
      </c>
      <c r="J19" s="41">
        <v>3</v>
      </c>
      <c r="K19" s="41">
        <v>0</v>
      </c>
      <c r="L19" s="41">
        <v>0</v>
      </c>
      <c r="M19" s="40">
        <f t="shared" si="0"/>
        <v>27</v>
      </c>
      <c r="N19" s="41">
        <f t="shared" si="1"/>
        <v>0</v>
      </c>
      <c r="O19" s="41">
        <f t="shared" si="2"/>
        <v>27</v>
      </c>
      <c r="P19" s="41">
        <v>3</v>
      </c>
      <c r="Q19" s="41">
        <v>1</v>
      </c>
      <c r="R19" s="41">
        <f t="shared" si="3"/>
        <v>3</v>
      </c>
      <c r="S19" s="114">
        <f t="shared" si="4"/>
        <v>8.1</v>
      </c>
      <c r="T19" s="25" t="s">
        <v>216</v>
      </c>
      <c r="U19" s="63"/>
    </row>
    <row r="20" spans="1:21" s="13" customFormat="1" ht="31.5" customHeight="1">
      <c r="A20" s="98" t="s">
        <v>206</v>
      </c>
      <c r="B20" s="14" t="s">
        <v>207</v>
      </c>
      <c r="C20" s="15" t="s">
        <v>49</v>
      </c>
      <c r="D20" s="15" t="s">
        <v>67</v>
      </c>
      <c r="E20" s="15" t="s">
        <v>252</v>
      </c>
      <c r="F20" s="28" t="s">
        <v>165</v>
      </c>
      <c r="G20" s="12" t="s">
        <v>170</v>
      </c>
      <c r="H20" s="41">
        <v>3</v>
      </c>
      <c r="I20" s="41">
        <v>0</v>
      </c>
      <c r="J20" s="41">
        <v>3</v>
      </c>
      <c r="K20" s="41">
        <v>0</v>
      </c>
      <c r="L20" s="41">
        <v>0</v>
      </c>
      <c r="M20" s="40">
        <f t="shared" si="0"/>
        <v>18</v>
      </c>
      <c r="N20" s="41">
        <f t="shared" si="1"/>
        <v>0</v>
      </c>
      <c r="O20" s="41">
        <f t="shared" si="2"/>
        <v>18</v>
      </c>
      <c r="P20" s="41">
        <v>1</v>
      </c>
      <c r="Q20" s="41">
        <v>1</v>
      </c>
      <c r="R20" s="41">
        <f t="shared" si="3"/>
        <v>1</v>
      </c>
      <c r="S20" s="115">
        <f t="shared" si="4"/>
        <v>1.8</v>
      </c>
      <c r="T20" s="25" t="s">
        <v>216</v>
      </c>
      <c r="U20" s="63"/>
    </row>
    <row r="21" spans="1:21" s="13" customFormat="1" ht="31.5" customHeight="1">
      <c r="A21" s="95" t="s">
        <v>208</v>
      </c>
      <c r="B21" s="93" t="s">
        <v>209</v>
      </c>
      <c r="C21" s="92" t="s">
        <v>49</v>
      </c>
      <c r="D21" s="95" t="s">
        <v>67</v>
      </c>
      <c r="E21" s="92" t="s">
        <v>33</v>
      </c>
      <c r="F21" s="94" t="s">
        <v>165</v>
      </c>
      <c r="G21" s="95"/>
      <c r="H21" s="41">
        <v>0</v>
      </c>
      <c r="I21" s="41">
        <v>0</v>
      </c>
      <c r="J21" s="41">
        <v>0</v>
      </c>
      <c r="K21" s="41">
        <v>0</v>
      </c>
      <c r="L21" s="41">
        <v>9</v>
      </c>
      <c r="M21" s="40">
        <f t="shared" si="0"/>
        <v>0</v>
      </c>
      <c r="N21" s="41">
        <f t="shared" si="1"/>
        <v>72</v>
      </c>
      <c r="O21" s="41">
        <f t="shared" si="2"/>
        <v>72</v>
      </c>
      <c r="P21" s="41">
        <v>1</v>
      </c>
      <c r="Q21" s="41">
        <v>1</v>
      </c>
      <c r="R21" s="41">
        <f t="shared" si="3"/>
        <v>1</v>
      </c>
      <c r="S21" s="114">
        <f t="shared" si="4"/>
        <v>7.2</v>
      </c>
      <c r="T21" s="96" t="s">
        <v>210</v>
      </c>
      <c r="U21" s="63"/>
    </row>
    <row r="22" spans="1:21" s="13" customFormat="1" ht="31.5" customHeight="1">
      <c r="A22" s="82" t="s">
        <v>359</v>
      </c>
      <c r="B22" s="81" t="s">
        <v>405</v>
      </c>
      <c r="C22" s="15" t="s">
        <v>49</v>
      </c>
      <c r="D22" s="82" t="s">
        <v>60</v>
      </c>
      <c r="E22" s="82" t="s">
        <v>38</v>
      </c>
      <c r="F22" s="84" t="s">
        <v>162</v>
      </c>
      <c r="G22" s="12"/>
      <c r="H22" s="41">
        <v>9</v>
      </c>
      <c r="I22" s="41">
        <v>9</v>
      </c>
      <c r="J22" s="41">
        <v>0</v>
      </c>
      <c r="K22" s="41">
        <v>0</v>
      </c>
      <c r="L22" s="41">
        <v>0</v>
      </c>
      <c r="M22" s="40">
        <f t="shared" si="0"/>
        <v>63</v>
      </c>
      <c r="N22" s="41">
        <f t="shared" si="1"/>
        <v>0</v>
      </c>
      <c r="O22" s="41">
        <f t="shared" si="2"/>
        <v>63</v>
      </c>
      <c r="P22" s="41">
        <v>1</v>
      </c>
      <c r="Q22" s="41">
        <v>3</v>
      </c>
      <c r="R22" s="41">
        <f t="shared" si="3"/>
        <v>3</v>
      </c>
      <c r="S22" s="103">
        <f t="shared" si="4"/>
        <v>18.899999999999999</v>
      </c>
      <c r="T22" s="25"/>
      <c r="U22" s="63"/>
    </row>
    <row r="23" spans="1:21" s="13" customFormat="1" ht="31.5" customHeight="1">
      <c r="A23" s="116" t="s">
        <v>360</v>
      </c>
      <c r="B23" s="81" t="s">
        <v>194</v>
      </c>
      <c r="C23" s="15" t="s">
        <v>49</v>
      </c>
      <c r="D23" s="82" t="s">
        <v>60</v>
      </c>
      <c r="E23" s="82" t="s">
        <v>38</v>
      </c>
      <c r="F23" s="84" t="s">
        <v>165</v>
      </c>
      <c r="G23" s="12" t="s">
        <v>171</v>
      </c>
      <c r="H23" s="41">
        <v>9</v>
      </c>
      <c r="I23" s="41">
        <v>3</v>
      </c>
      <c r="J23" s="41">
        <v>0</v>
      </c>
      <c r="K23" s="41">
        <v>9</v>
      </c>
      <c r="L23" s="41">
        <v>0</v>
      </c>
      <c r="M23" s="40">
        <f t="shared" si="0"/>
        <v>63</v>
      </c>
      <c r="N23" s="41">
        <f t="shared" si="1"/>
        <v>0</v>
      </c>
      <c r="O23" s="41">
        <f t="shared" si="2"/>
        <v>63</v>
      </c>
      <c r="P23" s="41">
        <v>1</v>
      </c>
      <c r="Q23" s="41">
        <v>3</v>
      </c>
      <c r="R23" s="41">
        <f t="shared" si="3"/>
        <v>3</v>
      </c>
      <c r="S23" s="103">
        <f t="shared" si="4"/>
        <v>18.899999999999999</v>
      </c>
      <c r="T23" s="25"/>
      <c r="U23" s="63"/>
    </row>
    <row r="24" spans="1:21" s="13" customFormat="1" ht="31.5" customHeight="1">
      <c r="A24" s="84" t="s">
        <v>361</v>
      </c>
      <c r="B24" s="14" t="s">
        <v>195</v>
      </c>
      <c r="C24" s="15" t="s">
        <v>49</v>
      </c>
      <c r="D24" s="84" t="s">
        <v>60</v>
      </c>
      <c r="E24" s="15" t="s">
        <v>38</v>
      </c>
      <c r="F24" s="84" t="s">
        <v>165</v>
      </c>
      <c r="G24" s="12" t="s">
        <v>171</v>
      </c>
      <c r="H24" s="41">
        <v>9</v>
      </c>
      <c r="I24" s="41">
        <v>3</v>
      </c>
      <c r="J24" s="41">
        <v>3</v>
      </c>
      <c r="K24" s="41">
        <v>3</v>
      </c>
      <c r="L24" s="41">
        <v>0</v>
      </c>
      <c r="M24" s="40">
        <f t="shared" si="0"/>
        <v>57</v>
      </c>
      <c r="N24" s="41">
        <f t="shared" si="1"/>
        <v>0</v>
      </c>
      <c r="O24" s="41">
        <f t="shared" si="2"/>
        <v>57</v>
      </c>
      <c r="P24" s="41">
        <v>3</v>
      </c>
      <c r="Q24" s="41">
        <v>1</v>
      </c>
      <c r="R24" s="41">
        <f t="shared" si="3"/>
        <v>3</v>
      </c>
      <c r="S24" s="103">
        <f t="shared" si="4"/>
        <v>17.100000000000001</v>
      </c>
      <c r="T24" s="25"/>
      <c r="U24" s="63"/>
    </row>
    <row r="25" spans="1:21" s="13" customFormat="1" ht="31.5" customHeight="1">
      <c r="A25" s="119" t="s">
        <v>388</v>
      </c>
      <c r="B25" s="120" t="s">
        <v>389</v>
      </c>
      <c r="C25" s="119" t="s">
        <v>49</v>
      </c>
      <c r="D25" s="119" t="s">
        <v>60</v>
      </c>
      <c r="E25" s="119" t="s">
        <v>233</v>
      </c>
      <c r="F25" s="121" t="s">
        <v>165</v>
      </c>
      <c r="G25" s="122"/>
      <c r="H25" s="122">
        <v>9</v>
      </c>
      <c r="I25" s="122">
        <v>3</v>
      </c>
      <c r="J25" s="122">
        <v>0</v>
      </c>
      <c r="K25" s="122">
        <v>0</v>
      </c>
      <c r="L25" s="122">
        <v>0</v>
      </c>
      <c r="M25" s="119">
        <f t="shared" si="0"/>
        <v>45</v>
      </c>
      <c r="N25" s="122">
        <f t="shared" si="1"/>
        <v>0</v>
      </c>
      <c r="O25" s="122">
        <f t="shared" si="2"/>
        <v>45</v>
      </c>
      <c r="P25" s="122">
        <v>1</v>
      </c>
      <c r="Q25" s="122">
        <v>1</v>
      </c>
      <c r="R25" s="122">
        <f t="shared" si="3"/>
        <v>1</v>
      </c>
      <c r="S25" s="123">
        <f t="shared" si="4"/>
        <v>4.5</v>
      </c>
      <c r="T25" s="124" t="s">
        <v>390</v>
      </c>
      <c r="U25" s="63"/>
    </row>
    <row r="26" spans="1:21" s="13" customFormat="1" ht="31.5" customHeight="1">
      <c r="A26" s="76" t="s">
        <v>391</v>
      </c>
      <c r="B26" s="81" t="s">
        <v>392</v>
      </c>
      <c r="C26" s="15" t="s">
        <v>49</v>
      </c>
      <c r="D26" s="12" t="s">
        <v>60</v>
      </c>
      <c r="E26" s="15" t="s">
        <v>238</v>
      </c>
      <c r="F26" s="28" t="s">
        <v>165</v>
      </c>
      <c r="G26" s="12"/>
      <c r="H26" s="41">
        <v>9</v>
      </c>
      <c r="I26" s="41">
        <v>3</v>
      </c>
      <c r="J26" s="41">
        <v>0</v>
      </c>
      <c r="K26" s="41">
        <v>0</v>
      </c>
      <c r="L26" s="41">
        <v>0</v>
      </c>
      <c r="M26" s="40">
        <f t="shared" si="0"/>
        <v>45</v>
      </c>
      <c r="N26" s="41">
        <f t="shared" si="1"/>
        <v>0</v>
      </c>
      <c r="O26" s="41">
        <f t="shared" si="2"/>
        <v>45</v>
      </c>
      <c r="P26" s="41">
        <v>3</v>
      </c>
      <c r="Q26" s="41">
        <v>1</v>
      </c>
      <c r="R26" s="41">
        <f t="shared" si="3"/>
        <v>3</v>
      </c>
      <c r="S26" s="103">
        <f t="shared" si="4"/>
        <v>13.5</v>
      </c>
      <c r="T26" s="25"/>
      <c r="U26" s="63"/>
    </row>
    <row r="27" spans="1:21" s="13" customFormat="1" ht="31.5" customHeight="1">
      <c r="A27" s="76" t="s">
        <v>393</v>
      </c>
      <c r="B27" s="11" t="s">
        <v>394</v>
      </c>
      <c r="C27" s="15" t="s">
        <v>49</v>
      </c>
      <c r="D27" s="12" t="s">
        <v>60</v>
      </c>
      <c r="E27" s="84" t="s">
        <v>233</v>
      </c>
      <c r="F27" s="28" t="s">
        <v>165</v>
      </c>
      <c r="G27" s="12"/>
      <c r="H27" s="41">
        <v>9</v>
      </c>
      <c r="I27" s="41">
        <v>3</v>
      </c>
      <c r="J27" s="41">
        <v>0</v>
      </c>
      <c r="K27" s="41">
        <v>0</v>
      </c>
      <c r="L27" s="41">
        <v>0</v>
      </c>
      <c r="M27" s="40">
        <f t="shared" si="0"/>
        <v>45</v>
      </c>
      <c r="N27" s="41">
        <f t="shared" si="1"/>
        <v>0</v>
      </c>
      <c r="O27" s="41">
        <f t="shared" si="2"/>
        <v>45</v>
      </c>
      <c r="P27" s="41">
        <v>2</v>
      </c>
      <c r="Q27" s="41">
        <v>1</v>
      </c>
      <c r="R27" s="41">
        <f t="shared" si="3"/>
        <v>2</v>
      </c>
      <c r="S27" s="114">
        <f t="shared" si="4"/>
        <v>9</v>
      </c>
      <c r="T27" s="25"/>
      <c r="U27" s="63"/>
    </row>
    <row r="28" spans="1:21" s="13" customFormat="1" ht="31.5" customHeight="1">
      <c r="A28" s="84" t="s">
        <v>395</v>
      </c>
      <c r="B28" s="14" t="s">
        <v>396</v>
      </c>
      <c r="C28" s="15" t="s">
        <v>49</v>
      </c>
      <c r="D28" s="15" t="s">
        <v>60</v>
      </c>
      <c r="E28" s="15" t="s">
        <v>238</v>
      </c>
      <c r="F28" s="28" t="s">
        <v>165</v>
      </c>
      <c r="G28" s="12"/>
      <c r="H28" s="41">
        <v>6</v>
      </c>
      <c r="I28" s="41">
        <v>3</v>
      </c>
      <c r="J28" s="41">
        <v>0</v>
      </c>
      <c r="K28" s="41">
        <v>0</v>
      </c>
      <c r="L28" s="41">
        <v>0</v>
      </c>
      <c r="M28" s="40">
        <f t="shared" si="0"/>
        <v>33</v>
      </c>
      <c r="N28" s="41">
        <f t="shared" si="1"/>
        <v>0</v>
      </c>
      <c r="O28" s="41">
        <f t="shared" si="2"/>
        <v>33</v>
      </c>
      <c r="P28" s="41">
        <v>1</v>
      </c>
      <c r="Q28" s="41">
        <v>1</v>
      </c>
      <c r="R28" s="41">
        <f t="shared" si="3"/>
        <v>1</v>
      </c>
      <c r="S28" s="75">
        <f t="shared" si="4"/>
        <v>3.3</v>
      </c>
      <c r="T28" s="25"/>
      <c r="U28" s="63"/>
    </row>
    <row r="29" spans="1:21" s="13" customFormat="1" ht="31.5" customHeight="1">
      <c r="A29" s="117" t="s">
        <v>362</v>
      </c>
      <c r="B29" s="14" t="s">
        <v>276</v>
      </c>
      <c r="C29" s="15" t="s">
        <v>49</v>
      </c>
      <c r="D29" s="84" t="s">
        <v>56</v>
      </c>
      <c r="E29" s="15" t="s">
        <v>34</v>
      </c>
      <c r="F29" s="28" t="s">
        <v>162</v>
      </c>
      <c r="G29" s="12" t="s">
        <v>169</v>
      </c>
      <c r="H29" s="41">
        <v>9</v>
      </c>
      <c r="I29" s="41">
        <v>6</v>
      </c>
      <c r="J29" s="41">
        <v>3</v>
      </c>
      <c r="K29" s="41">
        <v>3</v>
      </c>
      <c r="L29" s="41">
        <v>0</v>
      </c>
      <c r="M29" s="40">
        <f t="shared" si="0"/>
        <v>66</v>
      </c>
      <c r="N29" s="41">
        <f t="shared" si="1"/>
        <v>0</v>
      </c>
      <c r="O29" s="41">
        <f t="shared" si="2"/>
        <v>66</v>
      </c>
      <c r="P29" s="41">
        <v>3</v>
      </c>
      <c r="Q29" s="41">
        <v>1</v>
      </c>
      <c r="R29" s="41">
        <f t="shared" si="3"/>
        <v>3</v>
      </c>
      <c r="S29" s="103">
        <f t="shared" si="4"/>
        <v>19.8</v>
      </c>
      <c r="T29" s="25"/>
      <c r="U29" s="63"/>
    </row>
    <row r="30" spans="1:21" s="13" customFormat="1" ht="30">
      <c r="A30" s="84" t="s">
        <v>363</v>
      </c>
      <c r="B30" s="14" t="s">
        <v>279</v>
      </c>
      <c r="C30" s="15" t="s">
        <v>49</v>
      </c>
      <c r="D30" s="15" t="s">
        <v>56</v>
      </c>
      <c r="E30" s="15" t="s">
        <v>34</v>
      </c>
      <c r="F30" s="28" t="s">
        <v>165</v>
      </c>
      <c r="G30" s="12" t="s">
        <v>170</v>
      </c>
      <c r="H30" s="41">
        <v>6</v>
      </c>
      <c r="I30" s="41">
        <v>6</v>
      </c>
      <c r="J30" s="41">
        <v>6</v>
      </c>
      <c r="K30" s="41">
        <v>0</v>
      </c>
      <c r="L30" s="41">
        <v>0</v>
      </c>
      <c r="M30" s="40">
        <f t="shared" si="0"/>
        <v>54</v>
      </c>
      <c r="N30" s="41">
        <f t="shared" si="1"/>
        <v>0</v>
      </c>
      <c r="O30" s="41">
        <f t="shared" si="2"/>
        <v>54</v>
      </c>
      <c r="P30" s="41">
        <v>1</v>
      </c>
      <c r="Q30" s="41">
        <v>1</v>
      </c>
      <c r="R30" s="41">
        <f t="shared" si="3"/>
        <v>1</v>
      </c>
      <c r="S30" s="74">
        <f t="shared" si="4"/>
        <v>5.4</v>
      </c>
      <c r="T30" s="25"/>
      <c r="U30" s="63"/>
    </row>
    <row r="31" spans="1:21" s="13" customFormat="1" ht="141.75" customHeight="1">
      <c r="A31" s="84" t="s">
        <v>364</v>
      </c>
      <c r="B31" s="14" t="s">
        <v>305</v>
      </c>
      <c r="C31" s="15" t="s">
        <v>49</v>
      </c>
      <c r="D31" s="15" t="s">
        <v>56</v>
      </c>
      <c r="E31" s="15" t="s">
        <v>34</v>
      </c>
      <c r="F31" s="28" t="s">
        <v>165</v>
      </c>
      <c r="G31" s="12" t="s">
        <v>168</v>
      </c>
      <c r="H31" s="41">
        <v>0</v>
      </c>
      <c r="I31" s="41">
        <v>3</v>
      </c>
      <c r="J31" s="41">
        <v>3</v>
      </c>
      <c r="K31" s="41">
        <v>3</v>
      </c>
      <c r="L31" s="41">
        <v>0</v>
      </c>
      <c r="M31" s="40">
        <f t="shared" si="0"/>
        <v>21</v>
      </c>
      <c r="N31" s="41">
        <f t="shared" si="1"/>
        <v>0</v>
      </c>
      <c r="O31" s="41">
        <f t="shared" si="2"/>
        <v>21</v>
      </c>
      <c r="P31" s="41">
        <v>1</v>
      </c>
      <c r="Q31" s="41">
        <v>1</v>
      </c>
      <c r="R31" s="41">
        <f t="shared" si="3"/>
        <v>1</v>
      </c>
      <c r="S31" s="75">
        <f t="shared" si="4"/>
        <v>2.1</v>
      </c>
      <c r="T31" s="86" t="s">
        <v>314</v>
      </c>
      <c r="U31" s="63"/>
    </row>
    <row r="32" spans="1:21" s="48" customFormat="1" ht="31.5" customHeight="1">
      <c r="A32" s="84" t="s">
        <v>365</v>
      </c>
      <c r="B32" s="14" t="s">
        <v>283</v>
      </c>
      <c r="C32" s="15" t="s">
        <v>49</v>
      </c>
      <c r="D32" s="15" t="s">
        <v>56</v>
      </c>
      <c r="E32" s="15" t="s">
        <v>34</v>
      </c>
      <c r="F32" s="28" t="s">
        <v>165</v>
      </c>
      <c r="G32" s="12" t="s">
        <v>170</v>
      </c>
      <c r="H32" s="41">
        <v>3</v>
      </c>
      <c r="I32" s="41">
        <v>6</v>
      </c>
      <c r="J32" s="41">
        <v>6</v>
      </c>
      <c r="K32" s="41">
        <v>0</v>
      </c>
      <c r="L32" s="41">
        <v>0</v>
      </c>
      <c r="M32" s="40">
        <f t="shared" si="0"/>
        <v>42</v>
      </c>
      <c r="N32" s="41">
        <f t="shared" si="1"/>
        <v>0</v>
      </c>
      <c r="O32" s="41">
        <f t="shared" si="2"/>
        <v>42</v>
      </c>
      <c r="P32" s="41">
        <v>1</v>
      </c>
      <c r="Q32" s="41">
        <v>1</v>
      </c>
      <c r="R32" s="41">
        <f t="shared" si="3"/>
        <v>1</v>
      </c>
      <c r="S32" s="75">
        <f t="shared" si="4"/>
        <v>4.2</v>
      </c>
      <c r="T32" s="25"/>
      <c r="U32" s="66"/>
    </row>
    <row r="33" spans="1:21" s="13" customFormat="1" ht="63" customHeight="1">
      <c r="A33" s="84" t="s">
        <v>366</v>
      </c>
      <c r="B33" s="14" t="s">
        <v>294</v>
      </c>
      <c r="C33" s="15" t="s">
        <v>49</v>
      </c>
      <c r="D33" s="15" t="s">
        <v>56</v>
      </c>
      <c r="E33" s="15" t="s">
        <v>34</v>
      </c>
      <c r="F33" s="28" t="s">
        <v>165</v>
      </c>
      <c r="G33" s="12" t="s">
        <v>168</v>
      </c>
      <c r="H33" s="41">
        <v>3</v>
      </c>
      <c r="I33" s="41">
        <v>3</v>
      </c>
      <c r="J33" s="41">
        <v>6</v>
      </c>
      <c r="K33" s="41">
        <v>0</v>
      </c>
      <c r="L33" s="41">
        <v>0</v>
      </c>
      <c r="M33" s="40">
        <f t="shared" si="0"/>
        <v>33</v>
      </c>
      <c r="N33" s="41">
        <f t="shared" si="1"/>
        <v>0</v>
      </c>
      <c r="O33" s="41">
        <f t="shared" si="2"/>
        <v>33</v>
      </c>
      <c r="P33" s="41">
        <v>1</v>
      </c>
      <c r="Q33" s="41">
        <v>1</v>
      </c>
      <c r="R33" s="41">
        <f t="shared" si="3"/>
        <v>1</v>
      </c>
      <c r="S33" s="75">
        <f t="shared" si="4"/>
        <v>3.3</v>
      </c>
      <c r="T33" s="86" t="s">
        <v>311</v>
      </c>
      <c r="U33" s="63"/>
    </row>
    <row r="34" spans="1:21" s="13" customFormat="1" ht="30">
      <c r="A34" s="82" t="s">
        <v>367</v>
      </c>
      <c r="B34" s="81" t="s">
        <v>306</v>
      </c>
      <c r="C34" s="15" t="s">
        <v>49</v>
      </c>
      <c r="D34" s="82" t="s">
        <v>56</v>
      </c>
      <c r="E34" s="82" t="s">
        <v>34</v>
      </c>
      <c r="F34" s="28" t="s">
        <v>165</v>
      </c>
      <c r="G34" s="12" t="s">
        <v>169</v>
      </c>
      <c r="H34" s="41">
        <v>3</v>
      </c>
      <c r="I34" s="41">
        <v>3</v>
      </c>
      <c r="J34" s="41">
        <v>3</v>
      </c>
      <c r="K34" s="41">
        <v>0</v>
      </c>
      <c r="L34" s="41">
        <v>0</v>
      </c>
      <c r="M34" s="95">
        <f t="shared" si="0"/>
        <v>27</v>
      </c>
      <c r="N34" s="41">
        <f t="shared" si="1"/>
        <v>0</v>
      </c>
      <c r="O34" s="41">
        <f t="shared" si="2"/>
        <v>27</v>
      </c>
      <c r="P34" s="41">
        <v>1</v>
      </c>
      <c r="Q34" s="41">
        <v>1</v>
      </c>
      <c r="R34" s="41">
        <f t="shared" si="3"/>
        <v>1</v>
      </c>
      <c r="S34" s="115">
        <f t="shared" si="4"/>
        <v>2.7</v>
      </c>
      <c r="T34" s="25"/>
      <c r="U34" s="68">
        <v>4</v>
      </c>
    </row>
    <row r="35" spans="1:21" s="13" customFormat="1" ht="31.5" customHeight="1">
      <c r="A35" s="82" t="s">
        <v>368</v>
      </c>
      <c r="B35" s="81" t="s">
        <v>287</v>
      </c>
      <c r="C35" s="15" t="s">
        <v>49</v>
      </c>
      <c r="D35" s="82" t="s">
        <v>56</v>
      </c>
      <c r="E35" s="82" t="s">
        <v>34</v>
      </c>
      <c r="F35" s="28" t="s">
        <v>165</v>
      </c>
      <c r="G35" s="12" t="s">
        <v>170</v>
      </c>
      <c r="H35" s="41">
        <v>3</v>
      </c>
      <c r="I35" s="41">
        <v>6</v>
      </c>
      <c r="J35" s="41">
        <v>3</v>
      </c>
      <c r="K35" s="41">
        <v>0</v>
      </c>
      <c r="L35" s="41">
        <v>0</v>
      </c>
      <c r="M35" s="95">
        <f t="shared" si="0"/>
        <v>36</v>
      </c>
      <c r="N35" s="41">
        <f t="shared" si="1"/>
        <v>0</v>
      </c>
      <c r="O35" s="41">
        <f t="shared" si="2"/>
        <v>36</v>
      </c>
      <c r="P35" s="41">
        <v>1</v>
      </c>
      <c r="Q35" s="41">
        <v>1</v>
      </c>
      <c r="R35" s="41">
        <f t="shared" si="3"/>
        <v>1</v>
      </c>
      <c r="S35" s="115">
        <f t="shared" si="4"/>
        <v>3.6</v>
      </c>
      <c r="T35" s="25" t="s">
        <v>310</v>
      </c>
      <c r="U35" s="69">
        <v>5</v>
      </c>
    </row>
    <row r="36" spans="1:21" s="13" customFormat="1" ht="30">
      <c r="A36" s="82" t="s">
        <v>369</v>
      </c>
      <c r="B36" s="14" t="s">
        <v>295</v>
      </c>
      <c r="C36" s="15" t="s">
        <v>49</v>
      </c>
      <c r="D36" s="82" t="s">
        <v>56</v>
      </c>
      <c r="E36" s="82" t="s">
        <v>34</v>
      </c>
      <c r="F36" s="28" t="s">
        <v>165</v>
      </c>
      <c r="G36" s="12" t="s">
        <v>170</v>
      </c>
      <c r="H36" s="41">
        <v>9</v>
      </c>
      <c r="I36" s="41">
        <v>0</v>
      </c>
      <c r="J36" s="41">
        <v>0</v>
      </c>
      <c r="K36" s="41">
        <v>0</v>
      </c>
      <c r="L36" s="41">
        <v>0</v>
      </c>
      <c r="M36" s="40">
        <f t="shared" si="0"/>
        <v>36</v>
      </c>
      <c r="N36" s="41">
        <f t="shared" si="1"/>
        <v>0</v>
      </c>
      <c r="O36" s="41">
        <f t="shared" si="2"/>
        <v>36</v>
      </c>
      <c r="P36" s="41">
        <v>2</v>
      </c>
      <c r="Q36" s="41">
        <v>1</v>
      </c>
      <c r="R36" s="41">
        <f t="shared" si="3"/>
        <v>2</v>
      </c>
      <c r="S36" s="114">
        <f t="shared" si="4"/>
        <v>7.2</v>
      </c>
      <c r="T36" s="25" t="s">
        <v>312</v>
      </c>
      <c r="U36" s="63"/>
    </row>
    <row r="37" spans="1:21" s="13" customFormat="1" ht="31.5" customHeight="1">
      <c r="A37" s="82" t="s">
        <v>370</v>
      </c>
      <c r="B37" s="83" t="s">
        <v>296</v>
      </c>
      <c r="C37" s="84" t="s">
        <v>49</v>
      </c>
      <c r="D37" s="82" t="s">
        <v>56</v>
      </c>
      <c r="E37" s="82" t="s">
        <v>34</v>
      </c>
      <c r="F37" s="89" t="s">
        <v>165</v>
      </c>
      <c r="G37" s="82" t="s">
        <v>167</v>
      </c>
      <c r="H37" s="41">
        <v>9</v>
      </c>
      <c r="I37" s="41">
        <v>0</v>
      </c>
      <c r="J37" s="41">
        <v>0</v>
      </c>
      <c r="K37" s="41">
        <v>0</v>
      </c>
      <c r="L37" s="41">
        <v>0</v>
      </c>
      <c r="M37" s="92">
        <f t="shared" si="0"/>
        <v>36</v>
      </c>
      <c r="N37" s="41">
        <f t="shared" si="1"/>
        <v>0</v>
      </c>
      <c r="O37" s="41">
        <f t="shared" si="2"/>
        <v>36</v>
      </c>
      <c r="P37" s="41">
        <v>2</v>
      </c>
      <c r="Q37" s="41">
        <v>5</v>
      </c>
      <c r="R37" s="41">
        <f t="shared" si="3"/>
        <v>10</v>
      </c>
      <c r="S37" s="102">
        <f t="shared" si="4"/>
        <v>36</v>
      </c>
      <c r="T37" s="86"/>
      <c r="U37" s="63"/>
    </row>
    <row r="38" spans="1:21" s="13" customFormat="1">
      <c r="A38" s="82" t="s">
        <v>288</v>
      </c>
      <c r="B38" s="14" t="s">
        <v>289</v>
      </c>
      <c r="C38" s="15" t="s">
        <v>49</v>
      </c>
      <c r="D38" s="12" t="s">
        <v>56</v>
      </c>
      <c r="E38" s="15" t="s">
        <v>34</v>
      </c>
      <c r="F38" s="28" t="s">
        <v>165</v>
      </c>
      <c r="G38" s="12" t="s">
        <v>167</v>
      </c>
      <c r="H38" s="41">
        <v>9</v>
      </c>
      <c r="I38" s="41">
        <v>3</v>
      </c>
      <c r="J38" s="41">
        <v>0</v>
      </c>
      <c r="K38" s="41">
        <v>0</v>
      </c>
      <c r="L38" s="41">
        <v>0</v>
      </c>
      <c r="M38" s="40">
        <f t="shared" si="0"/>
        <v>45</v>
      </c>
      <c r="N38" s="41">
        <f t="shared" si="1"/>
        <v>0</v>
      </c>
      <c r="O38" s="41">
        <f t="shared" si="2"/>
        <v>45</v>
      </c>
      <c r="P38" s="41">
        <v>1</v>
      </c>
      <c r="Q38" s="41">
        <v>5</v>
      </c>
      <c r="R38" s="41">
        <f t="shared" si="3"/>
        <v>5</v>
      </c>
      <c r="S38" s="73">
        <f t="shared" si="4"/>
        <v>22.5</v>
      </c>
      <c r="T38" s="25"/>
      <c r="U38" s="63"/>
    </row>
    <row r="39" spans="1:21" s="13" customFormat="1" ht="45">
      <c r="A39" s="12" t="s">
        <v>282</v>
      </c>
      <c r="B39" s="14" t="s">
        <v>316</v>
      </c>
      <c r="C39" s="15" t="s">
        <v>49</v>
      </c>
      <c r="D39" s="12" t="s">
        <v>56</v>
      </c>
      <c r="E39" s="15" t="s">
        <v>34</v>
      </c>
      <c r="F39" s="28" t="s">
        <v>165</v>
      </c>
      <c r="G39" s="12" t="s">
        <v>168</v>
      </c>
      <c r="H39" s="41">
        <v>9</v>
      </c>
      <c r="I39" s="41">
        <v>3</v>
      </c>
      <c r="J39" s="41">
        <v>0</v>
      </c>
      <c r="K39" s="41">
        <v>0</v>
      </c>
      <c r="L39" s="41">
        <v>0</v>
      </c>
      <c r="M39" s="40">
        <f t="shared" si="0"/>
        <v>45</v>
      </c>
      <c r="N39" s="41">
        <f t="shared" si="1"/>
        <v>0</v>
      </c>
      <c r="O39" s="41">
        <f t="shared" si="2"/>
        <v>45</v>
      </c>
      <c r="P39" s="41">
        <v>1</v>
      </c>
      <c r="Q39" s="41">
        <v>5</v>
      </c>
      <c r="R39" s="41">
        <f t="shared" si="3"/>
        <v>5</v>
      </c>
      <c r="S39" s="73">
        <f t="shared" si="4"/>
        <v>22.5</v>
      </c>
      <c r="T39" s="25"/>
      <c r="U39" s="63"/>
    </row>
    <row r="40" spans="1:21" s="13" customFormat="1" ht="47.25" customHeight="1">
      <c r="A40" s="116" t="s">
        <v>272</v>
      </c>
      <c r="B40" s="93" t="s">
        <v>273</v>
      </c>
      <c r="C40" s="92" t="s">
        <v>49</v>
      </c>
      <c r="D40" s="95" t="s">
        <v>56</v>
      </c>
      <c r="E40" s="92" t="s">
        <v>34</v>
      </c>
      <c r="F40" s="94" t="s">
        <v>165</v>
      </c>
      <c r="G40" s="95" t="s">
        <v>170</v>
      </c>
      <c r="H40" s="41">
        <v>9</v>
      </c>
      <c r="I40" s="41">
        <v>6</v>
      </c>
      <c r="J40" s="41">
        <v>3</v>
      </c>
      <c r="K40" s="41">
        <v>3</v>
      </c>
      <c r="L40" s="41">
        <v>0</v>
      </c>
      <c r="M40" s="92">
        <f t="shared" si="0"/>
        <v>66</v>
      </c>
      <c r="N40" s="41">
        <f t="shared" si="1"/>
        <v>0</v>
      </c>
      <c r="O40" s="41">
        <f t="shared" si="2"/>
        <v>66</v>
      </c>
      <c r="P40" s="41">
        <v>2</v>
      </c>
      <c r="Q40" s="41">
        <v>4</v>
      </c>
      <c r="R40" s="41">
        <f t="shared" si="3"/>
        <v>8</v>
      </c>
      <c r="S40" s="100">
        <f t="shared" si="4"/>
        <v>52.8</v>
      </c>
      <c r="T40" s="96"/>
      <c r="U40" s="63"/>
    </row>
    <row r="41" spans="1:21" s="13" customFormat="1" ht="31.5" customHeight="1">
      <c r="A41" s="15" t="s">
        <v>301</v>
      </c>
      <c r="B41" s="14" t="s">
        <v>302</v>
      </c>
      <c r="C41" s="15" t="s">
        <v>49</v>
      </c>
      <c r="D41" s="15" t="s">
        <v>56</v>
      </c>
      <c r="E41" s="15" t="s">
        <v>34</v>
      </c>
      <c r="F41" s="89" t="s">
        <v>165</v>
      </c>
      <c r="G41" s="12" t="s">
        <v>167</v>
      </c>
      <c r="H41" s="41">
        <v>6</v>
      </c>
      <c r="I41" s="41">
        <v>0</v>
      </c>
      <c r="J41" s="41">
        <v>0</v>
      </c>
      <c r="K41" s="41">
        <v>0</v>
      </c>
      <c r="L41" s="41">
        <v>0</v>
      </c>
      <c r="M41" s="40">
        <f t="shared" ref="M41:M77" si="5">(H41*H$7)+(I41*I$7)+(J41*J$7)+(K41*K$7)</f>
        <v>24</v>
      </c>
      <c r="N41" s="41">
        <f t="shared" ref="N41:N77" si="6">L41*L$7</f>
        <v>0</v>
      </c>
      <c r="O41" s="41">
        <f t="shared" ref="O41:O72" si="7">M41+N41</f>
        <v>24</v>
      </c>
      <c r="P41" s="41">
        <v>1</v>
      </c>
      <c r="Q41" s="41">
        <v>1</v>
      </c>
      <c r="R41" s="41">
        <f t="shared" ref="R41:R72" si="8">P41*Q41</f>
        <v>1</v>
      </c>
      <c r="S41" s="115">
        <f t="shared" ref="S41:S72" si="9">(O41*R41)/10</f>
        <v>2.4</v>
      </c>
      <c r="T41" s="25" t="s">
        <v>313</v>
      </c>
      <c r="U41" s="63"/>
    </row>
    <row r="42" spans="1:21" s="13" customFormat="1" ht="31.5" customHeight="1">
      <c r="A42" s="12" t="s">
        <v>284</v>
      </c>
      <c r="B42" s="83" t="s">
        <v>285</v>
      </c>
      <c r="C42" s="15" t="s">
        <v>49</v>
      </c>
      <c r="D42" s="12" t="s">
        <v>56</v>
      </c>
      <c r="E42" s="84" t="s">
        <v>34</v>
      </c>
      <c r="F42" s="89" t="s">
        <v>165</v>
      </c>
      <c r="G42" s="12" t="s">
        <v>167</v>
      </c>
      <c r="H42" s="41">
        <v>6</v>
      </c>
      <c r="I42" s="41">
        <v>6</v>
      </c>
      <c r="J42" s="41">
        <v>0</v>
      </c>
      <c r="K42" s="41">
        <v>0</v>
      </c>
      <c r="L42" s="41">
        <v>0</v>
      </c>
      <c r="M42" s="92">
        <f t="shared" si="5"/>
        <v>42</v>
      </c>
      <c r="N42" s="41">
        <f t="shared" si="6"/>
        <v>0</v>
      </c>
      <c r="O42" s="41">
        <f t="shared" si="7"/>
        <v>42</v>
      </c>
      <c r="P42" s="41">
        <v>2</v>
      </c>
      <c r="Q42" s="41">
        <v>4</v>
      </c>
      <c r="R42" s="41">
        <f t="shared" si="8"/>
        <v>8</v>
      </c>
      <c r="S42" s="102">
        <f t="shared" si="9"/>
        <v>33.6</v>
      </c>
      <c r="T42" s="25" t="s">
        <v>309</v>
      </c>
      <c r="U42" s="63"/>
    </row>
    <row r="43" spans="1:21" s="13" customFormat="1" ht="31.5" customHeight="1">
      <c r="A43" s="82" t="s">
        <v>299</v>
      </c>
      <c r="B43" s="14" t="s">
        <v>300</v>
      </c>
      <c r="C43" s="15" t="s">
        <v>49</v>
      </c>
      <c r="D43" s="82" t="s">
        <v>56</v>
      </c>
      <c r="E43" s="15" t="s">
        <v>34</v>
      </c>
      <c r="F43" s="28" t="s">
        <v>165</v>
      </c>
      <c r="G43" s="12" t="s">
        <v>170</v>
      </c>
      <c r="H43" s="41">
        <v>3</v>
      </c>
      <c r="I43" s="41">
        <v>3</v>
      </c>
      <c r="J43" s="41">
        <v>3</v>
      </c>
      <c r="K43" s="41">
        <v>0</v>
      </c>
      <c r="L43" s="41">
        <v>0</v>
      </c>
      <c r="M43" s="40">
        <f t="shared" si="5"/>
        <v>27</v>
      </c>
      <c r="N43" s="41">
        <f t="shared" si="6"/>
        <v>0</v>
      </c>
      <c r="O43" s="41">
        <f t="shared" si="7"/>
        <v>27</v>
      </c>
      <c r="P43" s="41">
        <v>1</v>
      </c>
      <c r="Q43" s="41">
        <v>1</v>
      </c>
      <c r="R43" s="41">
        <f t="shared" si="8"/>
        <v>1</v>
      </c>
      <c r="S43" s="115">
        <f t="shared" si="9"/>
        <v>2.7</v>
      </c>
      <c r="T43" s="25"/>
      <c r="U43" s="63"/>
    </row>
    <row r="44" spans="1:21" s="13" customFormat="1" ht="30">
      <c r="A44" s="12" t="s">
        <v>277</v>
      </c>
      <c r="B44" s="14" t="s">
        <v>278</v>
      </c>
      <c r="C44" s="15" t="s">
        <v>49</v>
      </c>
      <c r="D44" s="12" t="s">
        <v>56</v>
      </c>
      <c r="E44" s="15" t="s">
        <v>34</v>
      </c>
      <c r="F44" s="28" t="s">
        <v>165</v>
      </c>
      <c r="G44" s="12" t="s">
        <v>168</v>
      </c>
      <c r="H44" s="41">
        <v>6</v>
      </c>
      <c r="I44" s="41">
        <v>6</v>
      </c>
      <c r="J44" s="41">
        <v>3</v>
      </c>
      <c r="K44" s="41">
        <v>3</v>
      </c>
      <c r="L44" s="41">
        <v>0</v>
      </c>
      <c r="M44" s="40">
        <f t="shared" si="5"/>
        <v>54</v>
      </c>
      <c r="N44" s="41">
        <f t="shared" si="6"/>
        <v>0</v>
      </c>
      <c r="O44" s="41">
        <f t="shared" si="7"/>
        <v>54</v>
      </c>
      <c r="P44" s="41">
        <v>2</v>
      </c>
      <c r="Q44" s="41">
        <v>1</v>
      </c>
      <c r="R44" s="41">
        <f t="shared" si="8"/>
        <v>2</v>
      </c>
      <c r="S44" s="56">
        <f t="shared" si="9"/>
        <v>10.8</v>
      </c>
      <c r="T44" s="25"/>
      <c r="U44" s="63"/>
    </row>
    <row r="45" spans="1:21" s="13" customFormat="1">
      <c r="A45" s="95" t="s">
        <v>274</v>
      </c>
      <c r="B45" s="81" t="s">
        <v>275</v>
      </c>
      <c r="C45" s="82" t="s">
        <v>49</v>
      </c>
      <c r="D45" s="12" t="s">
        <v>56</v>
      </c>
      <c r="E45" s="82" t="s">
        <v>34</v>
      </c>
      <c r="F45" s="91" t="s">
        <v>165</v>
      </c>
      <c r="G45" s="12" t="s">
        <v>169</v>
      </c>
      <c r="H45" s="41">
        <v>9</v>
      </c>
      <c r="I45" s="41">
        <v>6</v>
      </c>
      <c r="J45" s="41">
        <v>3</v>
      </c>
      <c r="K45" s="41">
        <v>0</v>
      </c>
      <c r="L45" s="41">
        <v>0</v>
      </c>
      <c r="M45" s="40">
        <f t="shared" si="5"/>
        <v>60</v>
      </c>
      <c r="N45" s="41">
        <f t="shared" si="6"/>
        <v>0</v>
      </c>
      <c r="O45" s="41">
        <f t="shared" si="7"/>
        <v>60</v>
      </c>
      <c r="P45" s="41">
        <v>4</v>
      </c>
      <c r="Q45" s="41">
        <v>1</v>
      </c>
      <c r="R45" s="41">
        <f t="shared" si="8"/>
        <v>4</v>
      </c>
      <c r="S45" s="113">
        <f t="shared" si="9"/>
        <v>24</v>
      </c>
      <c r="T45" s="25"/>
      <c r="U45" s="63"/>
    </row>
    <row r="46" spans="1:21" s="13" customFormat="1" ht="31.5" customHeight="1">
      <c r="A46" s="82" t="s">
        <v>290</v>
      </c>
      <c r="B46" s="81" t="s">
        <v>291</v>
      </c>
      <c r="C46" s="15" t="s">
        <v>49</v>
      </c>
      <c r="D46" s="82" t="s">
        <v>56</v>
      </c>
      <c r="E46" s="82" t="s">
        <v>34</v>
      </c>
      <c r="F46" s="28" t="s">
        <v>162</v>
      </c>
      <c r="G46" s="12" t="s">
        <v>170</v>
      </c>
      <c r="H46" s="41">
        <v>9</v>
      </c>
      <c r="I46" s="41">
        <v>0</v>
      </c>
      <c r="J46" s="41">
        <v>0</v>
      </c>
      <c r="K46" s="41">
        <v>0</v>
      </c>
      <c r="L46" s="41">
        <v>0</v>
      </c>
      <c r="M46" s="40">
        <f t="shared" si="5"/>
        <v>36</v>
      </c>
      <c r="N46" s="41">
        <f t="shared" si="6"/>
        <v>0</v>
      </c>
      <c r="O46" s="41">
        <f t="shared" si="7"/>
        <v>36</v>
      </c>
      <c r="P46" s="41">
        <v>2</v>
      </c>
      <c r="Q46" s="41">
        <v>1</v>
      </c>
      <c r="R46" s="41">
        <f t="shared" si="8"/>
        <v>2</v>
      </c>
      <c r="S46" s="74">
        <f t="shared" si="9"/>
        <v>7.2</v>
      </c>
      <c r="T46" s="25"/>
      <c r="U46" s="63"/>
    </row>
    <row r="47" spans="1:21" s="13" customFormat="1" ht="31.5" customHeight="1">
      <c r="A47" s="82" t="s">
        <v>286</v>
      </c>
      <c r="B47" s="11" t="s">
        <v>317</v>
      </c>
      <c r="C47" s="84" t="s">
        <v>49</v>
      </c>
      <c r="D47" s="12" t="s">
        <v>56</v>
      </c>
      <c r="E47" s="12" t="s">
        <v>34</v>
      </c>
      <c r="F47" s="89" t="s">
        <v>165</v>
      </c>
      <c r="G47" s="12" t="s">
        <v>169</v>
      </c>
      <c r="H47" s="41">
        <v>6</v>
      </c>
      <c r="I47" s="41">
        <v>3</v>
      </c>
      <c r="J47" s="41">
        <v>0</v>
      </c>
      <c r="K47" s="41">
        <v>0</v>
      </c>
      <c r="L47" s="41">
        <v>0</v>
      </c>
      <c r="M47" s="40">
        <f t="shared" si="5"/>
        <v>33</v>
      </c>
      <c r="N47" s="41">
        <f t="shared" si="6"/>
        <v>0</v>
      </c>
      <c r="O47" s="41">
        <f t="shared" si="7"/>
        <v>33</v>
      </c>
      <c r="P47" s="41">
        <v>3</v>
      </c>
      <c r="Q47" s="41">
        <v>1</v>
      </c>
      <c r="R47" s="41">
        <f t="shared" si="8"/>
        <v>3</v>
      </c>
      <c r="S47" s="74">
        <f t="shared" si="9"/>
        <v>9.9</v>
      </c>
      <c r="T47" s="25"/>
      <c r="U47" s="63"/>
    </row>
    <row r="48" spans="1:21" s="13" customFormat="1" ht="31.5" customHeight="1">
      <c r="A48" s="82" t="s">
        <v>280</v>
      </c>
      <c r="B48" s="81" t="s">
        <v>281</v>
      </c>
      <c r="C48" s="15" t="s">
        <v>49</v>
      </c>
      <c r="D48" s="82" t="s">
        <v>56</v>
      </c>
      <c r="E48" s="82" t="s">
        <v>34</v>
      </c>
      <c r="F48" s="28" t="s">
        <v>165</v>
      </c>
      <c r="G48" s="12" t="s">
        <v>170</v>
      </c>
      <c r="H48" s="41">
        <v>6</v>
      </c>
      <c r="I48" s="41">
        <v>6</v>
      </c>
      <c r="J48" s="41">
        <v>6</v>
      </c>
      <c r="K48" s="41">
        <v>0</v>
      </c>
      <c r="L48" s="41">
        <v>0</v>
      </c>
      <c r="M48" s="40">
        <f t="shared" si="5"/>
        <v>54</v>
      </c>
      <c r="N48" s="41">
        <f t="shared" si="6"/>
        <v>0</v>
      </c>
      <c r="O48" s="41">
        <f t="shared" si="7"/>
        <v>54</v>
      </c>
      <c r="P48" s="41">
        <v>1</v>
      </c>
      <c r="Q48" s="41">
        <v>1</v>
      </c>
      <c r="R48" s="41">
        <f t="shared" si="8"/>
        <v>1</v>
      </c>
      <c r="S48" s="74">
        <f t="shared" si="9"/>
        <v>5.4</v>
      </c>
      <c r="T48" s="25"/>
      <c r="U48" s="63"/>
    </row>
    <row r="49" spans="1:21" s="13" customFormat="1" ht="31.5" customHeight="1">
      <c r="A49" s="15" t="s">
        <v>303</v>
      </c>
      <c r="B49" s="14" t="s">
        <v>304</v>
      </c>
      <c r="C49" s="15" t="s">
        <v>49</v>
      </c>
      <c r="D49" s="15" t="s">
        <v>56</v>
      </c>
      <c r="E49" s="15" t="s">
        <v>34</v>
      </c>
      <c r="F49" s="28" t="s">
        <v>165</v>
      </c>
      <c r="G49" s="12" t="s">
        <v>167</v>
      </c>
      <c r="H49" s="41">
        <v>6</v>
      </c>
      <c r="I49" s="41">
        <v>0</v>
      </c>
      <c r="J49" s="41">
        <v>0</v>
      </c>
      <c r="K49" s="41">
        <v>0</v>
      </c>
      <c r="L49" s="41">
        <v>0</v>
      </c>
      <c r="M49" s="40">
        <f t="shared" si="5"/>
        <v>24</v>
      </c>
      <c r="N49" s="41">
        <f t="shared" si="6"/>
        <v>0</v>
      </c>
      <c r="O49" s="41">
        <f t="shared" si="7"/>
        <v>24</v>
      </c>
      <c r="P49" s="41">
        <v>2</v>
      </c>
      <c r="Q49" s="41">
        <v>1</v>
      </c>
      <c r="R49" s="41">
        <f t="shared" si="8"/>
        <v>2</v>
      </c>
      <c r="S49" s="115">
        <f t="shared" si="9"/>
        <v>4.8</v>
      </c>
      <c r="T49" s="25"/>
      <c r="U49" s="63"/>
    </row>
    <row r="50" spans="1:21" s="13" customFormat="1" ht="31.5" customHeight="1">
      <c r="A50" s="15" t="s">
        <v>307</v>
      </c>
      <c r="B50" s="14" t="s">
        <v>308</v>
      </c>
      <c r="C50" s="15" t="s">
        <v>49</v>
      </c>
      <c r="D50" s="15" t="s">
        <v>56</v>
      </c>
      <c r="E50" s="15" t="s">
        <v>34</v>
      </c>
      <c r="F50" s="28" t="s">
        <v>165</v>
      </c>
      <c r="G50" s="12" t="s">
        <v>170</v>
      </c>
      <c r="H50" s="41">
        <v>3</v>
      </c>
      <c r="I50" s="41">
        <v>0</v>
      </c>
      <c r="J50" s="41">
        <v>0</v>
      </c>
      <c r="K50" s="41">
        <v>0</v>
      </c>
      <c r="L50" s="41">
        <v>0</v>
      </c>
      <c r="M50" s="40">
        <f t="shared" si="5"/>
        <v>12</v>
      </c>
      <c r="N50" s="41">
        <f t="shared" si="6"/>
        <v>0</v>
      </c>
      <c r="O50" s="41">
        <f t="shared" si="7"/>
        <v>12</v>
      </c>
      <c r="P50" s="41">
        <v>1</v>
      </c>
      <c r="Q50" s="41">
        <v>1</v>
      </c>
      <c r="R50" s="41">
        <f t="shared" si="8"/>
        <v>1</v>
      </c>
      <c r="S50" s="115">
        <f t="shared" si="9"/>
        <v>1.2</v>
      </c>
      <c r="T50" s="25"/>
      <c r="U50" s="63"/>
    </row>
    <row r="51" spans="1:21" s="13" customFormat="1" ht="30">
      <c r="A51" s="15" t="s">
        <v>297</v>
      </c>
      <c r="B51" s="83" t="s">
        <v>298</v>
      </c>
      <c r="C51" s="15" t="s">
        <v>49</v>
      </c>
      <c r="D51" s="15" t="s">
        <v>56</v>
      </c>
      <c r="E51" s="15" t="s">
        <v>34</v>
      </c>
      <c r="F51" s="28" t="s">
        <v>184</v>
      </c>
      <c r="G51" s="12" t="s">
        <v>170</v>
      </c>
      <c r="H51" s="41">
        <v>0</v>
      </c>
      <c r="I51" s="41">
        <v>6</v>
      </c>
      <c r="J51" s="41">
        <v>3</v>
      </c>
      <c r="K51" s="41">
        <v>3</v>
      </c>
      <c r="L51" s="41">
        <v>0</v>
      </c>
      <c r="M51" s="40">
        <f t="shared" si="5"/>
        <v>30</v>
      </c>
      <c r="N51" s="41">
        <f t="shared" si="6"/>
        <v>0</v>
      </c>
      <c r="O51" s="41">
        <f t="shared" si="7"/>
        <v>30</v>
      </c>
      <c r="P51" s="41">
        <v>1</v>
      </c>
      <c r="Q51" s="41">
        <v>1</v>
      </c>
      <c r="R51" s="41">
        <f t="shared" si="8"/>
        <v>1</v>
      </c>
      <c r="S51" s="115">
        <f t="shared" si="9"/>
        <v>3</v>
      </c>
      <c r="T51" s="25"/>
      <c r="U51" s="63"/>
    </row>
    <row r="52" spans="1:21" s="13" customFormat="1" ht="30">
      <c r="A52" s="117" t="s">
        <v>292</v>
      </c>
      <c r="B52" s="83" t="s">
        <v>293</v>
      </c>
      <c r="C52" s="84" t="s">
        <v>49</v>
      </c>
      <c r="D52" s="84" t="s">
        <v>56</v>
      </c>
      <c r="E52" s="84" t="s">
        <v>34</v>
      </c>
      <c r="F52" s="89" t="s">
        <v>165</v>
      </c>
      <c r="G52" s="82" t="s">
        <v>167</v>
      </c>
      <c r="H52" s="41">
        <v>9</v>
      </c>
      <c r="I52" s="41">
        <v>0</v>
      </c>
      <c r="J52" s="41">
        <v>0</v>
      </c>
      <c r="K52" s="41">
        <v>0</v>
      </c>
      <c r="L52" s="41">
        <v>0</v>
      </c>
      <c r="M52" s="40">
        <f t="shared" si="5"/>
        <v>36</v>
      </c>
      <c r="N52" s="41">
        <f t="shared" si="6"/>
        <v>0</v>
      </c>
      <c r="O52" s="41">
        <f t="shared" si="7"/>
        <v>36</v>
      </c>
      <c r="P52" s="41">
        <v>1</v>
      </c>
      <c r="Q52" s="41">
        <v>1</v>
      </c>
      <c r="R52" s="41">
        <f t="shared" si="8"/>
        <v>1</v>
      </c>
      <c r="S52" s="115">
        <f t="shared" si="9"/>
        <v>3.6</v>
      </c>
      <c r="T52" s="86"/>
      <c r="U52" s="63"/>
    </row>
    <row r="53" spans="1:21" s="13" customFormat="1" ht="31.5" customHeight="1">
      <c r="A53" s="117" t="s">
        <v>371</v>
      </c>
      <c r="B53" s="83" t="s">
        <v>189</v>
      </c>
      <c r="C53" s="15" t="s">
        <v>49</v>
      </c>
      <c r="D53" s="84" t="s">
        <v>61</v>
      </c>
      <c r="E53" s="84" t="s">
        <v>39</v>
      </c>
      <c r="F53" s="89" t="s">
        <v>165</v>
      </c>
      <c r="G53" s="12" t="s">
        <v>169</v>
      </c>
      <c r="H53" s="41">
        <v>0</v>
      </c>
      <c r="I53" s="41">
        <v>0</v>
      </c>
      <c r="J53" s="41">
        <v>0</v>
      </c>
      <c r="K53" s="41">
        <v>6</v>
      </c>
      <c r="L53" s="41">
        <v>9</v>
      </c>
      <c r="M53" s="40">
        <f t="shared" si="5"/>
        <v>12</v>
      </c>
      <c r="N53" s="41">
        <f t="shared" si="6"/>
        <v>72</v>
      </c>
      <c r="O53" s="41">
        <f t="shared" si="7"/>
        <v>84</v>
      </c>
      <c r="P53" s="41">
        <v>4</v>
      </c>
      <c r="Q53" s="41">
        <v>1</v>
      </c>
      <c r="R53" s="41">
        <f t="shared" si="8"/>
        <v>4</v>
      </c>
      <c r="S53" s="102">
        <f t="shared" si="9"/>
        <v>33.6</v>
      </c>
      <c r="T53" s="86"/>
      <c r="U53" s="63"/>
    </row>
    <row r="54" spans="1:21" s="13" customFormat="1" ht="31.5" customHeight="1">
      <c r="A54" s="117" t="s">
        <v>372</v>
      </c>
      <c r="B54" s="83" t="s">
        <v>190</v>
      </c>
      <c r="C54" s="15" t="s">
        <v>49</v>
      </c>
      <c r="D54" s="84" t="s">
        <v>61</v>
      </c>
      <c r="E54" s="84" t="s">
        <v>39</v>
      </c>
      <c r="F54" s="89" t="s">
        <v>165</v>
      </c>
      <c r="G54" s="12" t="s">
        <v>169</v>
      </c>
      <c r="H54" s="41">
        <v>0</v>
      </c>
      <c r="I54" s="41">
        <v>0</v>
      </c>
      <c r="J54" s="41">
        <v>0</v>
      </c>
      <c r="K54" s="41">
        <v>6</v>
      </c>
      <c r="L54" s="41">
        <v>9</v>
      </c>
      <c r="M54" s="40">
        <f t="shared" si="5"/>
        <v>12</v>
      </c>
      <c r="N54" s="41">
        <f t="shared" si="6"/>
        <v>72</v>
      </c>
      <c r="O54" s="41">
        <f t="shared" si="7"/>
        <v>84</v>
      </c>
      <c r="P54" s="41">
        <v>4</v>
      </c>
      <c r="Q54" s="41">
        <v>1</v>
      </c>
      <c r="R54" s="41">
        <f t="shared" si="8"/>
        <v>4</v>
      </c>
      <c r="S54" s="102">
        <f t="shared" si="9"/>
        <v>33.6</v>
      </c>
      <c r="T54" s="86"/>
      <c r="U54" s="63"/>
    </row>
    <row r="55" spans="1:21" s="13" customFormat="1" ht="31.5" customHeight="1">
      <c r="A55" s="84" t="s">
        <v>373</v>
      </c>
      <c r="B55" s="14" t="s">
        <v>270</v>
      </c>
      <c r="C55" s="15" t="s">
        <v>49</v>
      </c>
      <c r="D55" s="84" t="s">
        <v>57</v>
      </c>
      <c r="E55" s="15" t="s">
        <v>35</v>
      </c>
      <c r="F55" s="28" t="s">
        <v>165</v>
      </c>
      <c r="G55" s="12" t="s">
        <v>167</v>
      </c>
      <c r="H55" s="41">
        <v>6</v>
      </c>
      <c r="I55" s="41">
        <v>9</v>
      </c>
      <c r="J55" s="41">
        <v>0</v>
      </c>
      <c r="K55" s="41">
        <v>0</v>
      </c>
      <c r="L55" s="41">
        <v>0</v>
      </c>
      <c r="M55" s="40">
        <f t="shared" si="5"/>
        <v>51</v>
      </c>
      <c r="N55" s="41">
        <f t="shared" si="6"/>
        <v>0</v>
      </c>
      <c r="O55" s="41">
        <f t="shared" si="7"/>
        <v>51</v>
      </c>
      <c r="P55" s="41">
        <v>3</v>
      </c>
      <c r="Q55" s="41">
        <v>1</v>
      </c>
      <c r="R55" s="41">
        <f t="shared" si="8"/>
        <v>3</v>
      </c>
      <c r="S55" s="103">
        <f t="shared" si="9"/>
        <v>15.3</v>
      </c>
      <c r="T55" s="25"/>
      <c r="U55" s="63"/>
    </row>
    <row r="56" spans="1:21" s="13" customFormat="1" ht="31.5" customHeight="1">
      <c r="A56" s="15" t="s">
        <v>374</v>
      </c>
      <c r="B56" s="14" t="s">
        <v>217</v>
      </c>
      <c r="C56" s="15" t="s">
        <v>49</v>
      </c>
      <c r="D56" s="15" t="s">
        <v>57</v>
      </c>
      <c r="E56" s="15" t="s">
        <v>35</v>
      </c>
      <c r="F56" s="28" t="s">
        <v>165</v>
      </c>
      <c r="G56" s="12" t="s">
        <v>170</v>
      </c>
      <c r="H56" s="41">
        <v>0</v>
      </c>
      <c r="I56" s="41">
        <v>0</v>
      </c>
      <c r="J56" s="41">
        <v>0</v>
      </c>
      <c r="K56" s="41">
        <v>6</v>
      </c>
      <c r="L56" s="41">
        <v>0</v>
      </c>
      <c r="M56" s="40">
        <f t="shared" si="5"/>
        <v>12</v>
      </c>
      <c r="N56" s="41">
        <f t="shared" si="6"/>
        <v>0</v>
      </c>
      <c r="O56" s="41">
        <f t="shared" si="7"/>
        <v>12</v>
      </c>
      <c r="P56" s="41">
        <v>1</v>
      </c>
      <c r="Q56" s="41">
        <v>1</v>
      </c>
      <c r="R56" s="41">
        <f t="shared" si="8"/>
        <v>1</v>
      </c>
      <c r="S56" s="115">
        <f t="shared" si="9"/>
        <v>1.2</v>
      </c>
      <c r="T56" s="25"/>
      <c r="U56" s="63"/>
    </row>
    <row r="57" spans="1:21" s="13" customFormat="1" ht="31.5" customHeight="1">
      <c r="A57" s="84" t="s">
        <v>375</v>
      </c>
      <c r="B57" s="83" t="s">
        <v>218</v>
      </c>
      <c r="C57" s="15" t="s">
        <v>49</v>
      </c>
      <c r="D57" s="84" t="s">
        <v>57</v>
      </c>
      <c r="E57" s="84" t="s">
        <v>35</v>
      </c>
      <c r="F57" s="28" t="s">
        <v>165</v>
      </c>
      <c r="G57" s="12" t="s">
        <v>171</v>
      </c>
      <c r="H57" s="41">
        <v>9</v>
      </c>
      <c r="I57" s="41">
        <v>0</v>
      </c>
      <c r="J57" s="41">
        <v>6</v>
      </c>
      <c r="K57" s="41">
        <v>3</v>
      </c>
      <c r="L57" s="41">
        <v>0</v>
      </c>
      <c r="M57" s="92">
        <f t="shared" si="5"/>
        <v>54</v>
      </c>
      <c r="N57" s="41">
        <f t="shared" si="6"/>
        <v>0</v>
      </c>
      <c r="O57" s="41">
        <f t="shared" si="7"/>
        <v>54</v>
      </c>
      <c r="P57" s="41">
        <v>2</v>
      </c>
      <c r="Q57" s="41">
        <v>5</v>
      </c>
      <c r="R57" s="41">
        <f t="shared" si="8"/>
        <v>10</v>
      </c>
      <c r="S57" s="100">
        <f t="shared" si="9"/>
        <v>54</v>
      </c>
      <c r="T57" s="25"/>
      <c r="U57" s="63"/>
    </row>
    <row r="58" spans="1:21" s="13" customFormat="1" ht="31.5" customHeight="1">
      <c r="A58" s="117" t="s">
        <v>376</v>
      </c>
      <c r="B58" s="83" t="s">
        <v>219</v>
      </c>
      <c r="C58" s="15" t="s">
        <v>49</v>
      </c>
      <c r="D58" s="84" t="s">
        <v>57</v>
      </c>
      <c r="E58" s="15" t="s">
        <v>35</v>
      </c>
      <c r="F58" s="28" t="s">
        <v>165</v>
      </c>
      <c r="G58" s="12" t="s">
        <v>170</v>
      </c>
      <c r="H58" s="41">
        <v>0</v>
      </c>
      <c r="I58" s="41">
        <v>0</v>
      </c>
      <c r="J58" s="41">
        <v>6</v>
      </c>
      <c r="K58" s="41">
        <v>3</v>
      </c>
      <c r="L58" s="41">
        <v>3</v>
      </c>
      <c r="M58" s="40">
        <f t="shared" si="5"/>
        <v>18</v>
      </c>
      <c r="N58" s="41">
        <f t="shared" si="6"/>
        <v>24</v>
      </c>
      <c r="O58" s="41">
        <f t="shared" si="7"/>
        <v>42</v>
      </c>
      <c r="P58" s="41">
        <v>1</v>
      </c>
      <c r="Q58" s="41">
        <v>1</v>
      </c>
      <c r="R58" s="41">
        <f t="shared" si="8"/>
        <v>1</v>
      </c>
      <c r="S58" s="115">
        <f t="shared" si="9"/>
        <v>4.2</v>
      </c>
      <c r="T58" s="25"/>
      <c r="U58" s="63"/>
    </row>
    <row r="59" spans="1:21" s="13" customFormat="1" ht="31.5" customHeight="1">
      <c r="A59" s="118" t="s">
        <v>377</v>
      </c>
      <c r="B59" s="14" t="s">
        <v>220</v>
      </c>
      <c r="C59" s="15" t="s">
        <v>66</v>
      </c>
      <c r="D59" s="15" t="s">
        <v>62</v>
      </c>
      <c r="E59" s="15" t="s">
        <v>24</v>
      </c>
      <c r="F59" s="28"/>
      <c r="G59" s="12"/>
      <c r="H59" s="41">
        <v>0</v>
      </c>
      <c r="I59" s="41">
        <v>0</v>
      </c>
      <c r="J59" s="41">
        <v>3</v>
      </c>
      <c r="K59" s="41">
        <v>0</v>
      </c>
      <c r="L59" s="41">
        <v>9</v>
      </c>
      <c r="M59" s="40">
        <f t="shared" si="5"/>
        <v>6</v>
      </c>
      <c r="N59" s="41">
        <f t="shared" si="6"/>
        <v>72</v>
      </c>
      <c r="O59" s="41">
        <f t="shared" si="7"/>
        <v>78</v>
      </c>
      <c r="P59" s="41">
        <v>1</v>
      </c>
      <c r="Q59" s="41">
        <v>1</v>
      </c>
      <c r="R59" s="41">
        <f t="shared" si="8"/>
        <v>1</v>
      </c>
      <c r="S59" s="114">
        <f t="shared" si="9"/>
        <v>7.8</v>
      </c>
      <c r="T59" s="25"/>
      <c r="U59" s="63"/>
    </row>
    <row r="60" spans="1:21" s="77" customFormat="1" ht="31.5" customHeight="1">
      <c r="A60" s="117" t="s">
        <v>378</v>
      </c>
      <c r="B60" s="83" t="s">
        <v>221</v>
      </c>
      <c r="C60" s="84" t="s">
        <v>47</v>
      </c>
      <c r="D60" s="84" t="s">
        <v>74</v>
      </c>
      <c r="E60" s="84" t="s">
        <v>35</v>
      </c>
      <c r="F60" s="89" t="s">
        <v>165</v>
      </c>
      <c r="G60" s="82" t="s">
        <v>170</v>
      </c>
      <c r="H60" s="95">
        <v>9</v>
      </c>
      <c r="I60" s="95">
        <v>9</v>
      </c>
      <c r="J60" s="95">
        <v>3</v>
      </c>
      <c r="K60" s="95">
        <v>6</v>
      </c>
      <c r="L60" s="95">
        <v>0</v>
      </c>
      <c r="M60" s="92">
        <f t="shared" si="5"/>
        <v>81</v>
      </c>
      <c r="N60" s="95">
        <f t="shared" si="6"/>
        <v>0</v>
      </c>
      <c r="O60" s="95">
        <f t="shared" si="7"/>
        <v>81</v>
      </c>
      <c r="P60" s="95">
        <v>3</v>
      </c>
      <c r="Q60" s="95">
        <v>2</v>
      </c>
      <c r="R60" s="95">
        <f t="shared" si="8"/>
        <v>6</v>
      </c>
      <c r="S60" s="101">
        <f t="shared" si="9"/>
        <v>48.6</v>
      </c>
      <c r="T60" s="86"/>
      <c r="U60" s="64"/>
    </row>
    <row r="61" spans="1:21" s="13" customFormat="1" ht="31.5" customHeight="1">
      <c r="A61" s="15" t="s">
        <v>379</v>
      </c>
      <c r="B61" s="14" t="s">
        <v>320</v>
      </c>
      <c r="C61" s="15" t="s">
        <v>49</v>
      </c>
      <c r="D61" s="15" t="s">
        <v>57</v>
      </c>
      <c r="E61" s="15" t="s">
        <v>35</v>
      </c>
      <c r="F61" s="28" t="s">
        <v>165</v>
      </c>
      <c r="G61" s="12" t="s">
        <v>170</v>
      </c>
      <c r="H61" s="41">
        <v>0</v>
      </c>
      <c r="I61" s="41">
        <v>0</v>
      </c>
      <c r="J61" s="41">
        <v>0</v>
      </c>
      <c r="K61" s="41">
        <v>3</v>
      </c>
      <c r="L61" s="41">
        <v>0</v>
      </c>
      <c r="M61" s="40">
        <f t="shared" si="5"/>
        <v>6</v>
      </c>
      <c r="N61" s="41">
        <f t="shared" si="6"/>
        <v>0</v>
      </c>
      <c r="O61" s="41">
        <f t="shared" si="7"/>
        <v>6</v>
      </c>
      <c r="P61" s="41">
        <v>1</v>
      </c>
      <c r="Q61" s="41">
        <v>1</v>
      </c>
      <c r="R61" s="41">
        <f t="shared" si="8"/>
        <v>1</v>
      </c>
      <c r="S61" s="75">
        <f t="shared" si="9"/>
        <v>0.6</v>
      </c>
      <c r="T61" s="25"/>
      <c r="U61" s="63"/>
    </row>
    <row r="62" spans="1:21" s="13" customFormat="1" ht="47.25" customHeight="1">
      <c r="A62" s="117" t="s">
        <v>380</v>
      </c>
      <c r="B62" s="14" t="s">
        <v>222</v>
      </c>
      <c r="C62" s="15" t="s">
        <v>49</v>
      </c>
      <c r="D62" s="15" t="s">
        <v>57</v>
      </c>
      <c r="E62" s="15" t="s">
        <v>35</v>
      </c>
      <c r="F62" s="28" t="s">
        <v>165</v>
      </c>
      <c r="G62" s="12" t="s">
        <v>170</v>
      </c>
      <c r="H62" s="41">
        <v>3</v>
      </c>
      <c r="I62" s="41">
        <v>0</v>
      </c>
      <c r="J62" s="41">
        <v>0</v>
      </c>
      <c r="K62" s="41">
        <v>0</v>
      </c>
      <c r="L62" s="41">
        <v>0</v>
      </c>
      <c r="M62" s="40">
        <f t="shared" si="5"/>
        <v>12</v>
      </c>
      <c r="N62" s="41">
        <f t="shared" si="6"/>
        <v>0</v>
      </c>
      <c r="O62" s="41">
        <f t="shared" si="7"/>
        <v>12</v>
      </c>
      <c r="P62" s="41">
        <v>2</v>
      </c>
      <c r="Q62" s="41">
        <v>2</v>
      </c>
      <c r="R62" s="41">
        <f t="shared" si="8"/>
        <v>4</v>
      </c>
      <c r="S62" s="75">
        <f t="shared" si="9"/>
        <v>4.8</v>
      </c>
      <c r="T62" s="86"/>
      <c r="U62" s="63"/>
    </row>
    <row r="63" spans="1:21" s="13" customFormat="1" ht="31.5" customHeight="1">
      <c r="A63" s="117" t="s">
        <v>223</v>
      </c>
      <c r="B63" s="14" t="s">
        <v>224</v>
      </c>
      <c r="C63" s="15" t="s">
        <v>49</v>
      </c>
      <c r="D63" s="15" t="s">
        <v>57</v>
      </c>
      <c r="E63" s="15" t="s">
        <v>35</v>
      </c>
      <c r="F63" s="28" t="s">
        <v>165</v>
      </c>
      <c r="G63" s="12" t="s">
        <v>170</v>
      </c>
      <c r="H63" s="41">
        <v>0</v>
      </c>
      <c r="I63" s="41">
        <v>0</v>
      </c>
      <c r="J63" s="41">
        <v>0</v>
      </c>
      <c r="K63" s="41">
        <v>0</v>
      </c>
      <c r="L63" s="41">
        <v>9</v>
      </c>
      <c r="M63" s="40">
        <f t="shared" si="5"/>
        <v>0</v>
      </c>
      <c r="N63" s="41">
        <f t="shared" si="6"/>
        <v>72</v>
      </c>
      <c r="O63" s="41">
        <f t="shared" si="7"/>
        <v>72</v>
      </c>
      <c r="P63" s="41">
        <v>1</v>
      </c>
      <c r="Q63" s="41">
        <v>1</v>
      </c>
      <c r="R63" s="41">
        <f t="shared" si="8"/>
        <v>1</v>
      </c>
      <c r="S63" s="114">
        <f t="shared" si="9"/>
        <v>7.2</v>
      </c>
      <c r="T63" s="25"/>
      <c r="U63" s="63"/>
    </row>
    <row r="64" spans="1:21" s="13" customFormat="1" ht="31.5" customHeight="1">
      <c r="A64" s="92" t="s">
        <v>225</v>
      </c>
      <c r="B64" s="83" t="s">
        <v>226</v>
      </c>
      <c r="C64" s="15" t="s">
        <v>49</v>
      </c>
      <c r="D64" s="84" t="s">
        <v>57</v>
      </c>
      <c r="E64" s="84" t="s">
        <v>35</v>
      </c>
      <c r="F64" s="28" t="s">
        <v>165</v>
      </c>
      <c r="G64" s="12" t="s">
        <v>170</v>
      </c>
      <c r="H64" s="41">
        <v>0</v>
      </c>
      <c r="I64" s="41">
        <v>0</v>
      </c>
      <c r="J64" s="41">
        <v>0</v>
      </c>
      <c r="K64" s="41">
        <v>0</v>
      </c>
      <c r="L64" s="41">
        <v>6</v>
      </c>
      <c r="M64" s="40">
        <f t="shared" si="5"/>
        <v>0</v>
      </c>
      <c r="N64" s="41">
        <f t="shared" si="6"/>
        <v>48</v>
      </c>
      <c r="O64" s="41">
        <f t="shared" si="7"/>
        <v>48</v>
      </c>
      <c r="P64" s="41">
        <v>2</v>
      </c>
      <c r="Q64" s="41">
        <v>1</v>
      </c>
      <c r="R64" s="41">
        <f t="shared" si="8"/>
        <v>2</v>
      </c>
      <c r="S64" s="114">
        <f t="shared" si="9"/>
        <v>9.6</v>
      </c>
      <c r="T64" s="25"/>
      <c r="U64" s="63"/>
    </row>
    <row r="65" spans="1:21" s="13" customFormat="1" ht="47.25" customHeight="1">
      <c r="A65" s="15" t="s">
        <v>227</v>
      </c>
      <c r="B65" s="14" t="s">
        <v>228</v>
      </c>
      <c r="C65" s="15" t="s">
        <v>49</v>
      </c>
      <c r="D65" s="15" t="s">
        <v>57</v>
      </c>
      <c r="E65" s="15" t="s">
        <v>35</v>
      </c>
      <c r="F65" s="28" t="s">
        <v>165</v>
      </c>
      <c r="G65" s="12" t="s">
        <v>170</v>
      </c>
      <c r="H65" s="41">
        <v>6</v>
      </c>
      <c r="I65" s="41">
        <v>0</v>
      </c>
      <c r="J65" s="41">
        <v>0</v>
      </c>
      <c r="K65" s="41">
        <v>3</v>
      </c>
      <c r="L65" s="41">
        <v>0</v>
      </c>
      <c r="M65" s="40">
        <f t="shared" si="5"/>
        <v>30</v>
      </c>
      <c r="N65" s="41">
        <f t="shared" si="6"/>
        <v>0</v>
      </c>
      <c r="O65" s="41">
        <f t="shared" si="7"/>
        <v>30</v>
      </c>
      <c r="P65" s="41">
        <v>2</v>
      </c>
      <c r="Q65" s="41">
        <v>1</v>
      </c>
      <c r="R65" s="41">
        <f t="shared" si="8"/>
        <v>2</v>
      </c>
      <c r="S65" s="114">
        <f t="shared" si="9"/>
        <v>6</v>
      </c>
      <c r="T65" s="85" t="s">
        <v>231</v>
      </c>
      <c r="U65" s="63"/>
    </row>
    <row r="66" spans="1:21" s="13" customFormat="1" ht="30">
      <c r="A66" s="15" t="s">
        <v>229</v>
      </c>
      <c r="B66" s="14" t="s">
        <v>230</v>
      </c>
      <c r="C66" s="15" t="s">
        <v>49</v>
      </c>
      <c r="D66" s="15" t="s">
        <v>57</v>
      </c>
      <c r="E66" s="15" t="s">
        <v>35</v>
      </c>
      <c r="F66" s="28" t="s">
        <v>162</v>
      </c>
      <c r="G66" s="12" t="s">
        <v>169</v>
      </c>
      <c r="H66" s="41">
        <v>6</v>
      </c>
      <c r="I66" s="41">
        <v>0</v>
      </c>
      <c r="J66" s="41">
        <v>0</v>
      </c>
      <c r="K66" s="41">
        <v>3</v>
      </c>
      <c r="L66" s="41">
        <v>0</v>
      </c>
      <c r="M66" s="40">
        <f t="shared" si="5"/>
        <v>30</v>
      </c>
      <c r="N66" s="41">
        <f t="shared" si="6"/>
        <v>0</v>
      </c>
      <c r="O66" s="41">
        <f t="shared" si="7"/>
        <v>30</v>
      </c>
      <c r="P66" s="41">
        <v>1</v>
      </c>
      <c r="Q66" s="41">
        <v>1</v>
      </c>
      <c r="R66" s="41">
        <f t="shared" si="8"/>
        <v>1</v>
      </c>
      <c r="S66" s="75">
        <f t="shared" si="9"/>
        <v>3</v>
      </c>
      <c r="T66" s="25"/>
      <c r="U66" s="63"/>
    </row>
    <row r="67" spans="1:21" s="13" customFormat="1" ht="31.5" customHeight="1">
      <c r="A67" s="117" t="s">
        <v>318</v>
      </c>
      <c r="B67" s="14" t="s">
        <v>319</v>
      </c>
      <c r="C67" s="15" t="s">
        <v>49</v>
      </c>
      <c r="D67" s="84" t="s">
        <v>57</v>
      </c>
      <c r="E67" s="15" t="s">
        <v>35</v>
      </c>
      <c r="F67" s="28" t="s">
        <v>162</v>
      </c>
      <c r="G67" s="12" t="s">
        <v>169</v>
      </c>
      <c r="H67" s="41">
        <v>6</v>
      </c>
      <c r="I67" s="41">
        <v>6</v>
      </c>
      <c r="J67" s="41">
        <v>0</v>
      </c>
      <c r="K67" s="41">
        <v>0</v>
      </c>
      <c r="L67" s="41">
        <v>0</v>
      </c>
      <c r="M67" s="40">
        <f t="shared" si="5"/>
        <v>42</v>
      </c>
      <c r="N67" s="41">
        <f t="shared" si="6"/>
        <v>0</v>
      </c>
      <c r="O67" s="41">
        <f t="shared" si="7"/>
        <v>42</v>
      </c>
      <c r="P67" s="41">
        <v>5</v>
      </c>
      <c r="Q67" s="41">
        <v>1</v>
      </c>
      <c r="R67" s="41">
        <f t="shared" si="8"/>
        <v>5</v>
      </c>
      <c r="S67" s="113">
        <f t="shared" si="9"/>
        <v>21</v>
      </c>
      <c r="T67" s="25"/>
      <c r="U67" s="63"/>
    </row>
    <row r="68" spans="1:21" s="13" customFormat="1" ht="30">
      <c r="A68" s="117" t="s">
        <v>347</v>
      </c>
      <c r="B68" s="14" t="s">
        <v>348</v>
      </c>
      <c r="C68" s="15" t="s">
        <v>49</v>
      </c>
      <c r="D68" s="15" t="s">
        <v>57</v>
      </c>
      <c r="E68" s="15" t="s">
        <v>35</v>
      </c>
      <c r="F68" s="28" t="s">
        <v>162</v>
      </c>
      <c r="G68" s="12" t="s">
        <v>170</v>
      </c>
      <c r="H68" s="41">
        <v>9</v>
      </c>
      <c r="I68" s="41">
        <v>9</v>
      </c>
      <c r="J68" s="41">
        <v>0</v>
      </c>
      <c r="K68" s="41">
        <v>0</v>
      </c>
      <c r="L68" s="41">
        <v>0</v>
      </c>
      <c r="M68" s="40">
        <f t="shared" si="5"/>
        <v>63</v>
      </c>
      <c r="N68" s="41">
        <f t="shared" si="6"/>
        <v>0</v>
      </c>
      <c r="O68" s="41">
        <f t="shared" si="7"/>
        <v>63</v>
      </c>
      <c r="P68" s="41">
        <v>3</v>
      </c>
      <c r="Q68" s="41">
        <v>1</v>
      </c>
      <c r="R68" s="41">
        <f t="shared" si="8"/>
        <v>3</v>
      </c>
      <c r="S68" s="103">
        <f t="shared" si="9"/>
        <v>18.899999999999999</v>
      </c>
      <c r="T68" s="25"/>
      <c r="U68" s="63"/>
    </row>
    <row r="69" spans="1:21" s="13" customFormat="1" ht="31.5" customHeight="1">
      <c r="A69" s="117" t="s">
        <v>402</v>
      </c>
      <c r="B69" s="83" t="s">
        <v>403</v>
      </c>
      <c r="C69" s="15" t="s">
        <v>49</v>
      </c>
      <c r="D69" s="84" t="s">
        <v>57</v>
      </c>
      <c r="E69" s="15" t="s">
        <v>35</v>
      </c>
      <c r="F69" s="28" t="s">
        <v>165</v>
      </c>
      <c r="G69" s="12" t="s">
        <v>170</v>
      </c>
      <c r="H69" s="41">
        <v>0</v>
      </c>
      <c r="I69" s="41">
        <v>0</v>
      </c>
      <c r="J69" s="41">
        <v>6</v>
      </c>
      <c r="K69" s="41">
        <v>3</v>
      </c>
      <c r="L69" s="41">
        <v>3</v>
      </c>
      <c r="M69" s="40">
        <f t="shared" si="5"/>
        <v>18</v>
      </c>
      <c r="N69" s="41">
        <f t="shared" si="6"/>
        <v>24</v>
      </c>
      <c r="O69" s="41">
        <f t="shared" si="7"/>
        <v>42</v>
      </c>
      <c r="P69" s="41">
        <v>1</v>
      </c>
      <c r="Q69" s="41">
        <v>1</v>
      </c>
      <c r="R69" s="41">
        <f t="shared" si="8"/>
        <v>1</v>
      </c>
      <c r="S69" s="75">
        <f t="shared" si="9"/>
        <v>4.2</v>
      </c>
      <c r="T69" s="25"/>
      <c r="U69" s="63"/>
    </row>
    <row r="70" spans="1:21" s="13" customFormat="1" ht="31.5" customHeight="1">
      <c r="A70" s="84" t="s">
        <v>381</v>
      </c>
      <c r="B70" s="14" t="s">
        <v>349</v>
      </c>
      <c r="C70" s="15" t="s">
        <v>49</v>
      </c>
      <c r="D70" s="84" t="s">
        <v>58</v>
      </c>
      <c r="E70" s="84" t="s">
        <v>36</v>
      </c>
      <c r="F70" s="28" t="s">
        <v>165</v>
      </c>
      <c r="G70" s="12" t="s">
        <v>167</v>
      </c>
      <c r="H70" s="41">
        <v>9</v>
      </c>
      <c r="I70" s="41">
        <v>9</v>
      </c>
      <c r="J70" s="41">
        <v>0</v>
      </c>
      <c r="K70" s="41">
        <v>3</v>
      </c>
      <c r="L70" s="41">
        <v>0</v>
      </c>
      <c r="M70" s="40">
        <f t="shared" si="5"/>
        <v>69</v>
      </c>
      <c r="N70" s="41">
        <f t="shared" si="6"/>
        <v>0</v>
      </c>
      <c r="O70" s="41">
        <f t="shared" si="7"/>
        <v>69</v>
      </c>
      <c r="P70" s="41">
        <v>2</v>
      </c>
      <c r="Q70" s="41">
        <v>2</v>
      </c>
      <c r="R70" s="41">
        <f t="shared" si="8"/>
        <v>4</v>
      </c>
      <c r="S70" s="113">
        <f t="shared" si="9"/>
        <v>27.6</v>
      </c>
      <c r="T70" s="25"/>
      <c r="U70" s="63"/>
    </row>
    <row r="71" spans="1:21" s="13" customFormat="1" ht="31.5" customHeight="1">
      <c r="A71" s="15" t="s">
        <v>382</v>
      </c>
      <c r="B71" s="14" t="s">
        <v>350</v>
      </c>
      <c r="C71" s="15" t="s">
        <v>49</v>
      </c>
      <c r="D71" s="15" t="s">
        <v>58</v>
      </c>
      <c r="E71" s="15" t="s">
        <v>36</v>
      </c>
      <c r="F71" s="28" t="s">
        <v>165</v>
      </c>
      <c r="G71" s="12" t="s">
        <v>171</v>
      </c>
      <c r="H71" s="41">
        <v>3</v>
      </c>
      <c r="I71" s="41">
        <v>9</v>
      </c>
      <c r="J71" s="41">
        <v>3</v>
      </c>
      <c r="K71" s="41">
        <v>6</v>
      </c>
      <c r="L71" s="41">
        <v>0</v>
      </c>
      <c r="M71" s="40">
        <f t="shared" si="5"/>
        <v>57</v>
      </c>
      <c r="N71" s="41">
        <f t="shared" si="6"/>
        <v>0</v>
      </c>
      <c r="O71" s="41">
        <f t="shared" si="7"/>
        <v>57</v>
      </c>
      <c r="P71" s="41">
        <v>1</v>
      </c>
      <c r="Q71" s="41">
        <v>1</v>
      </c>
      <c r="R71" s="41">
        <f t="shared" si="8"/>
        <v>1</v>
      </c>
      <c r="S71" s="114">
        <f t="shared" si="9"/>
        <v>5.7</v>
      </c>
      <c r="T71" s="25"/>
      <c r="U71" s="63"/>
    </row>
    <row r="72" spans="1:21" s="13" customFormat="1" ht="47.25" customHeight="1">
      <c r="A72" s="117" t="s">
        <v>383</v>
      </c>
      <c r="B72" s="93" t="s">
        <v>398</v>
      </c>
      <c r="C72" s="92" t="s">
        <v>49</v>
      </c>
      <c r="D72" s="92" t="s">
        <v>58</v>
      </c>
      <c r="E72" s="92" t="s">
        <v>36</v>
      </c>
      <c r="F72" s="94" t="s">
        <v>165</v>
      </c>
      <c r="G72" s="95" t="s">
        <v>167</v>
      </c>
      <c r="H72" s="41">
        <v>9</v>
      </c>
      <c r="I72" s="41">
        <v>0</v>
      </c>
      <c r="J72" s="41">
        <v>0</v>
      </c>
      <c r="K72" s="41">
        <v>6</v>
      </c>
      <c r="L72" s="41">
        <v>0</v>
      </c>
      <c r="M72" s="40">
        <f t="shared" si="5"/>
        <v>48</v>
      </c>
      <c r="N72" s="41">
        <f t="shared" si="6"/>
        <v>0</v>
      </c>
      <c r="O72" s="41">
        <f t="shared" si="7"/>
        <v>48</v>
      </c>
      <c r="P72" s="41">
        <v>1</v>
      </c>
      <c r="Q72" s="41">
        <v>4</v>
      </c>
      <c r="R72" s="41">
        <f t="shared" si="8"/>
        <v>4</v>
      </c>
      <c r="S72" s="103">
        <f t="shared" si="9"/>
        <v>19.2</v>
      </c>
      <c r="T72" s="96"/>
      <c r="U72" s="63"/>
    </row>
    <row r="73" spans="1:21" s="13" customFormat="1" ht="30">
      <c r="A73" s="15" t="s">
        <v>397</v>
      </c>
      <c r="B73" s="14" t="s">
        <v>404</v>
      </c>
      <c r="C73" s="15" t="s">
        <v>49</v>
      </c>
      <c r="D73" s="15" t="s">
        <v>58</v>
      </c>
      <c r="E73" s="15" t="s">
        <v>36</v>
      </c>
      <c r="F73" s="28" t="s">
        <v>163</v>
      </c>
      <c r="G73" s="12"/>
      <c r="H73" s="41">
        <v>3</v>
      </c>
      <c r="I73" s="41">
        <v>3</v>
      </c>
      <c r="J73" s="41">
        <v>3</v>
      </c>
      <c r="K73" s="41">
        <v>3</v>
      </c>
      <c r="L73" s="41">
        <v>0</v>
      </c>
      <c r="M73" s="40">
        <f t="shared" si="5"/>
        <v>33</v>
      </c>
      <c r="N73" s="41">
        <f t="shared" si="6"/>
        <v>0</v>
      </c>
      <c r="O73" s="41">
        <f t="shared" ref="O73:O77" si="10">M73+N73</f>
        <v>33</v>
      </c>
      <c r="P73" s="41">
        <v>1</v>
      </c>
      <c r="Q73" s="41">
        <v>1</v>
      </c>
      <c r="R73" s="41">
        <f t="shared" ref="R73:R77" si="11">P73*Q73</f>
        <v>1</v>
      </c>
      <c r="S73" s="75">
        <f t="shared" ref="S73:S77" si="12">(O73*R73)/10</f>
        <v>3.3</v>
      </c>
      <c r="T73" s="25"/>
      <c r="U73" s="63"/>
    </row>
    <row r="74" spans="1:21" s="13" customFormat="1" ht="31.5" customHeight="1">
      <c r="A74" s="84" t="s">
        <v>387</v>
      </c>
      <c r="B74" s="14" t="s">
        <v>186</v>
      </c>
      <c r="C74" s="15" t="s">
        <v>66</v>
      </c>
      <c r="D74" s="15" t="s">
        <v>63</v>
      </c>
      <c r="E74" s="15" t="s">
        <v>41</v>
      </c>
      <c r="F74" s="28" t="s">
        <v>163</v>
      </c>
      <c r="G74" s="12"/>
      <c r="H74" s="41">
        <v>0</v>
      </c>
      <c r="I74" s="41">
        <v>0</v>
      </c>
      <c r="J74" s="41">
        <v>0</v>
      </c>
      <c r="K74" s="41">
        <v>0</v>
      </c>
      <c r="L74" s="41">
        <v>9</v>
      </c>
      <c r="M74" s="40">
        <f t="shared" si="5"/>
        <v>0</v>
      </c>
      <c r="N74" s="41">
        <f t="shared" si="6"/>
        <v>72</v>
      </c>
      <c r="O74" s="41">
        <f t="shared" si="10"/>
        <v>72</v>
      </c>
      <c r="P74" s="41">
        <v>1</v>
      </c>
      <c r="Q74" s="41">
        <v>1</v>
      </c>
      <c r="R74" s="41">
        <f t="shared" si="11"/>
        <v>1</v>
      </c>
      <c r="S74" s="114">
        <f t="shared" si="12"/>
        <v>7.2</v>
      </c>
      <c r="T74" s="87" t="s">
        <v>188</v>
      </c>
      <c r="U74" s="63"/>
    </row>
    <row r="75" spans="1:21" s="13" customFormat="1" ht="31.5" customHeight="1">
      <c r="A75" s="15" t="s">
        <v>386</v>
      </c>
      <c r="B75" s="14" t="s">
        <v>187</v>
      </c>
      <c r="C75" s="15" t="s">
        <v>49</v>
      </c>
      <c r="D75" s="15" t="s">
        <v>63</v>
      </c>
      <c r="E75" s="15" t="s">
        <v>41</v>
      </c>
      <c r="F75" s="28" t="s">
        <v>165</v>
      </c>
      <c r="G75" s="12" t="s">
        <v>171</v>
      </c>
      <c r="H75" s="41">
        <v>3</v>
      </c>
      <c r="I75" s="41">
        <v>0</v>
      </c>
      <c r="J75" s="41">
        <v>0</v>
      </c>
      <c r="K75" s="41">
        <v>3</v>
      </c>
      <c r="L75" s="41">
        <v>0</v>
      </c>
      <c r="M75" s="40">
        <f t="shared" si="5"/>
        <v>18</v>
      </c>
      <c r="N75" s="41">
        <f t="shared" si="6"/>
        <v>0</v>
      </c>
      <c r="O75" s="41">
        <f t="shared" si="10"/>
        <v>18</v>
      </c>
      <c r="P75" s="41">
        <v>2</v>
      </c>
      <c r="Q75" s="41">
        <v>1</v>
      </c>
      <c r="R75" s="41">
        <f t="shared" si="11"/>
        <v>2</v>
      </c>
      <c r="S75" s="75">
        <f t="shared" si="12"/>
        <v>3.6</v>
      </c>
      <c r="T75" s="87" t="s">
        <v>399</v>
      </c>
      <c r="U75" s="63"/>
    </row>
    <row r="76" spans="1:21" s="13" customFormat="1" ht="31.5" customHeight="1">
      <c r="A76" s="118" t="s">
        <v>385</v>
      </c>
      <c r="B76" s="14" t="s">
        <v>192</v>
      </c>
      <c r="C76" s="15" t="s">
        <v>66</v>
      </c>
      <c r="D76" s="15" t="s">
        <v>63</v>
      </c>
      <c r="E76" s="15" t="s">
        <v>41</v>
      </c>
      <c r="F76" s="28" t="s">
        <v>165</v>
      </c>
      <c r="G76" s="12" t="s">
        <v>171</v>
      </c>
      <c r="H76" s="41">
        <v>3</v>
      </c>
      <c r="I76" s="41">
        <v>0</v>
      </c>
      <c r="J76" s="41">
        <v>0</v>
      </c>
      <c r="K76" s="41">
        <v>0</v>
      </c>
      <c r="L76" s="41">
        <v>0</v>
      </c>
      <c r="M76" s="40">
        <f t="shared" si="5"/>
        <v>12</v>
      </c>
      <c r="N76" s="41">
        <f t="shared" si="6"/>
        <v>0</v>
      </c>
      <c r="O76" s="41">
        <f t="shared" si="10"/>
        <v>12</v>
      </c>
      <c r="P76" s="41">
        <v>2</v>
      </c>
      <c r="Q76" s="41">
        <v>1</v>
      </c>
      <c r="R76" s="41">
        <f t="shared" si="11"/>
        <v>2</v>
      </c>
      <c r="S76" s="75">
        <f t="shared" si="12"/>
        <v>2.4</v>
      </c>
      <c r="T76" s="87" t="s">
        <v>191</v>
      </c>
      <c r="U76" s="63"/>
    </row>
    <row r="77" spans="1:21" s="13" customFormat="1" ht="31.5" customHeight="1">
      <c r="A77" s="118" t="s">
        <v>384</v>
      </c>
      <c r="B77" s="14" t="s">
        <v>193</v>
      </c>
      <c r="C77" s="15" t="s">
        <v>66</v>
      </c>
      <c r="D77" s="15" t="s">
        <v>63</v>
      </c>
      <c r="E77" s="15" t="s">
        <v>41</v>
      </c>
      <c r="F77" s="28" t="s">
        <v>165</v>
      </c>
      <c r="G77" s="12" t="s">
        <v>171</v>
      </c>
      <c r="H77" s="41">
        <v>0</v>
      </c>
      <c r="I77" s="41">
        <v>0</v>
      </c>
      <c r="J77" s="41">
        <v>3</v>
      </c>
      <c r="K77" s="41">
        <v>0</v>
      </c>
      <c r="L77" s="41">
        <v>0</v>
      </c>
      <c r="M77" s="40">
        <f t="shared" si="5"/>
        <v>6</v>
      </c>
      <c r="N77" s="41">
        <f t="shared" si="6"/>
        <v>0</v>
      </c>
      <c r="O77" s="41">
        <f t="shared" si="10"/>
        <v>6</v>
      </c>
      <c r="P77" s="41">
        <v>2</v>
      </c>
      <c r="Q77" s="41">
        <v>1</v>
      </c>
      <c r="R77" s="41">
        <f t="shared" si="11"/>
        <v>2</v>
      </c>
      <c r="S77" s="75">
        <f t="shared" si="12"/>
        <v>1.2</v>
      </c>
      <c r="T77" s="87" t="s">
        <v>400</v>
      </c>
      <c r="U77" s="63"/>
    </row>
    <row r="78" spans="1:21" s="13" customFormat="1">
      <c r="A78" s="15"/>
      <c r="B78" s="14"/>
      <c r="C78" s="15"/>
      <c r="D78" s="15"/>
      <c r="E78" s="15"/>
      <c r="F78" s="28"/>
      <c r="G78" s="12"/>
      <c r="H78" s="12"/>
      <c r="I78" s="12"/>
      <c r="J78" s="12"/>
      <c r="K78" s="12"/>
      <c r="L78" s="12"/>
      <c r="M78" s="15">
        <f t="shared" ref="M78:M136" si="13">(H78*H$7)+(I78*I$7)+(J78*J$7)+(K78*K$7)</f>
        <v>0</v>
      </c>
      <c r="N78" s="12">
        <f t="shared" ref="N78:N136" si="14">L78*L$7</f>
        <v>0</v>
      </c>
      <c r="O78" s="12">
        <f t="shared" ref="O78:O136" si="15">M78+N78</f>
        <v>0</v>
      </c>
      <c r="P78" s="12"/>
      <c r="Q78" s="12"/>
      <c r="R78" s="12">
        <f t="shared" ref="R78:R116" si="16">P78*Q78</f>
        <v>0</v>
      </c>
      <c r="S78" s="51">
        <f t="shared" ref="S78:S116" si="17">(O78*R78)/100</f>
        <v>0</v>
      </c>
      <c r="T78" s="25"/>
      <c r="U78" s="63"/>
    </row>
    <row r="79" spans="1:21" s="13" customFormat="1">
      <c r="A79" s="15"/>
      <c r="B79" s="14"/>
      <c r="C79" s="15"/>
      <c r="D79" s="15"/>
      <c r="E79" s="15"/>
      <c r="F79" s="28"/>
      <c r="G79" s="12"/>
      <c r="H79" s="12"/>
      <c r="I79" s="12"/>
      <c r="J79" s="12"/>
      <c r="K79" s="12"/>
      <c r="L79" s="12"/>
      <c r="M79" s="15">
        <f t="shared" si="13"/>
        <v>0</v>
      </c>
      <c r="N79" s="12">
        <f t="shared" si="14"/>
        <v>0</v>
      </c>
      <c r="O79" s="12">
        <f t="shared" si="15"/>
        <v>0</v>
      </c>
      <c r="P79" s="12"/>
      <c r="Q79" s="12"/>
      <c r="R79" s="12">
        <f t="shared" si="16"/>
        <v>0</v>
      </c>
      <c r="S79" s="51">
        <f t="shared" si="17"/>
        <v>0</v>
      </c>
      <c r="T79" s="25"/>
      <c r="U79" s="63"/>
    </row>
    <row r="80" spans="1:21" s="13" customFormat="1">
      <c r="A80" s="15"/>
      <c r="B80" s="14"/>
      <c r="C80" s="15"/>
      <c r="D80" s="15"/>
      <c r="E80" s="15"/>
      <c r="F80" s="28"/>
      <c r="G80" s="12"/>
      <c r="H80" s="12"/>
      <c r="I80" s="12"/>
      <c r="J80" s="12"/>
      <c r="K80" s="12"/>
      <c r="L80" s="12"/>
      <c r="M80" s="15">
        <f t="shared" si="13"/>
        <v>0</v>
      </c>
      <c r="N80" s="12">
        <f t="shared" si="14"/>
        <v>0</v>
      </c>
      <c r="O80" s="12">
        <f t="shared" si="15"/>
        <v>0</v>
      </c>
      <c r="P80" s="12"/>
      <c r="Q80" s="12"/>
      <c r="R80" s="12">
        <f t="shared" si="16"/>
        <v>0</v>
      </c>
      <c r="S80" s="51">
        <f t="shared" si="17"/>
        <v>0</v>
      </c>
      <c r="T80" s="25"/>
      <c r="U80" s="63"/>
    </row>
    <row r="81" spans="1:21" s="13" customFormat="1">
      <c r="A81" s="15"/>
      <c r="B81" s="14"/>
      <c r="C81" s="15"/>
      <c r="D81" s="15"/>
      <c r="E81" s="15"/>
      <c r="F81" s="28"/>
      <c r="G81" s="12"/>
      <c r="H81" s="12"/>
      <c r="I81" s="12"/>
      <c r="J81" s="12"/>
      <c r="K81" s="12"/>
      <c r="L81" s="12"/>
      <c r="M81" s="15">
        <f t="shared" si="13"/>
        <v>0</v>
      </c>
      <c r="N81" s="12">
        <f t="shared" si="14"/>
        <v>0</v>
      </c>
      <c r="O81" s="12">
        <f t="shared" si="15"/>
        <v>0</v>
      </c>
      <c r="P81" s="12"/>
      <c r="Q81" s="12"/>
      <c r="R81" s="12">
        <f t="shared" si="16"/>
        <v>0</v>
      </c>
      <c r="S81" s="51">
        <f t="shared" si="17"/>
        <v>0</v>
      </c>
      <c r="T81" s="25"/>
      <c r="U81" s="63"/>
    </row>
    <row r="82" spans="1:21" s="13" customFormat="1">
      <c r="A82" s="15"/>
      <c r="B82" s="14"/>
      <c r="C82" s="15"/>
      <c r="D82" s="15"/>
      <c r="E82" s="15"/>
      <c r="F82" s="28"/>
      <c r="G82" s="12"/>
      <c r="H82" s="12"/>
      <c r="I82" s="12"/>
      <c r="J82" s="12"/>
      <c r="K82" s="12"/>
      <c r="L82" s="12"/>
      <c r="M82" s="15">
        <f t="shared" si="13"/>
        <v>0</v>
      </c>
      <c r="N82" s="12">
        <f t="shared" si="14"/>
        <v>0</v>
      </c>
      <c r="O82" s="12">
        <f t="shared" si="15"/>
        <v>0</v>
      </c>
      <c r="P82" s="12"/>
      <c r="Q82" s="12"/>
      <c r="R82" s="12">
        <f t="shared" si="16"/>
        <v>0</v>
      </c>
      <c r="S82" s="51">
        <f t="shared" si="17"/>
        <v>0</v>
      </c>
      <c r="T82" s="25"/>
      <c r="U82" s="63"/>
    </row>
    <row r="83" spans="1:21" s="13" customFormat="1">
      <c r="A83" s="15"/>
      <c r="B83" s="14"/>
      <c r="C83" s="15"/>
      <c r="D83" s="15"/>
      <c r="E83" s="15"/>
      <c r="F83" s="28"/>
      <c r="G83" s="12"/>
      <c r="H83" s="12"/>
      <c r="I83" s="12"/>
      <c r="J83" s="12"/>
      <c r="K83" s="12"/>
      <c r="L83" s="12"/>
      <c r="M83" s="15">
        <f t="shared" si="13"/>
        <v>0</v>
      </c>
      <c r="N83" s="12">
        <f t="shared" si="14"/>
        <v>0</v>
      </c>
      <c r="O83" s="12">
        <f t="shared" si="15"/>
        <v>0</v>
      </c>
      <c r="P83" s="12"/>
      <c r="Q83" s="12"/>
      <c r="R83" s="12">
        <f t="shared" si="16"/>
        <v>0</v>
      </c>
      <c r="S83" s="51">
        <f t="shared" si="17"/>
        <v>0</v>
      </c>
      <c r="T83" s="25"/>
      <c r="U83" s="63"/>
    </row>
    <row r="84" spans="1:21" s="13" customFormat="1">
      <c r="A84" s="15"/>
      <c r="B84" s="14"/>
      <c r="C84" s="15"/>
      <c r="D84" s="15"/>
      <c r="E84" s="15"/>
      <c r="F84" s="28"/>
      <c r="G84" s="12"/>
      <c r="H84" s="12"/>
      <c r="I84" s="12"/>
      <c r="J84" s="12"/>
      <c r="K84" s="12"/>
      <c r="L84" s="12"/>
      <c r="M84" s="15">
        <f t="shared" si="13"/>
        <v>0</v>
      </c>
      <c r="N84" s="12">
        <f t="shared" si="14"/>
        <v>0</v>
      </c>
      <c r="O84" s="12">
        <f t="shared" si="15"/>
        <v>0</v>
      </c>
      <c r="P84" s="12"/>
      <c r="Q84" s="12"/>
      <c r="R84" s="12">
        <f t="shared" si="16"/>
        <v>0</v>
      </c>
      <c r="S84" s="51">
        <f t="shared" si="17"/>
        <v>0</v>
      </c>
      <c r="T84" s="25"/>
      <c r="U84" s="63"/>
    </row>
    <row r="85" spans="1:21" s="13" customFormat="1">
      <c r="A85" s="15"/>
      <c r="B85" s="14"/>
      <c r="C85" s="15"/>
      <c r="D85" s="15"/>
      <c r="E85" s="15"/>
      <c r="F85" s="28"/>
      <c r="G85" s="12"/>
      <c r="H85" s="12"/>
      <c r="I85" s="12"/>
      <c r="J85" s="12"/>
      <c r="K85" s="12"/>
      <c r="L85" s="12"/>
      <c r="M85" s="15">
        <f t="shared" si="13"/>
        <v>0</v>
      </c>
      <c r="N85" s="12">
        <f t="shared" si="14"/>
        <v>0</v>
      </c>
      <c r="O85" s="12">
        <f t="shared" si="15"/>
        <v>0</v>
      </c>
      <c r="P85" s="12"/>
      <c r="Q85" s="12"/>
      <c r="R85" s="12">
        <f t="shared" si="16"/>
        <v>0</v>
      </c>
      <c r="S85" s="51">
        <f t="shared" si="17"/>
        <v>0</v>
      </c>
      <c r="T85" s="25"/>
      <c r="U85" s="63"/>
    </row>
    <row r="86" spans="1:21" s="13" customFormat="1">
      <c r="A86" s="15"/>
      <c r="B86" s="14"/>
      <c r="C86" s="15"/>
      <c r="D86" s="15"/>
      <c r="E86" s="15"/>
      <c r="F86" s="28"/>
      <c r="G86" s="12"/>
      <c r="H86" s="12"/>
      <c r="I86" s="12"/>
      <c r="J86" s="12"/>
      <c r="K86" s="12"/>
      <c r="L86" s="12"/>
      <c r="M86" s="15">
        <f t="shared" si="13"/>
        <v>0</v>
      </c>
      <c r="N86" s="12">
        <f t="shared" si="14"/>
        <v>0</v>
      </c>
      <c r="O86" s="12">
        <f t="shared" si="15"/>
        <v>0</v>
      </c>
      <c r="P86" s="12"/>
      <c r="Q86" s="12"/>
      <c r="R86" s="12">
        <f t="shared" si="16"/>
        <v>0</v>
      </c>
      <c r="S86" s="51">
        <f t="shared" si="17"/>
        <v>0</v>
      </c>
      <c r="T86" s="25"/>
      <c r="U86" s="63"/>
    </row>
    <row r="87" spans="1:21" s="13" customFormat="1">
      <c r="A87" s="15"/>
      <c r="B87" s="14"/>
      <c r="C87" s="15"/>
      <c r="D87" s="15"/>
      <c r="E87" s="15"/>
      <c r="F87" s="28"/>
      <c r="G87" s="12"/>
      <c r="H87" s="12"/>
      <c r="I87" s="12"/>
      <c r="J87" s="12"/>
      <c r="K87" s="12"/>
      <c r="L87" s="12"/>
      <c r="M87" s="15">
        <f t="shared" si="13"/>
        <v>0</v>
      </c>
      <c r="N87" s="12">
        <f t="shared" si="14"/>
        <v>0</v>
      </c>
      <c r="O87" s="12">
        <f t="shared" si="15"/>
        <v>0</v>
      </c>
      <c r="P87" s="12"/>
      <c r="Q87" s="12"/>
      <c r="R87" s="12">
        <f t="shared" si="16"/>
        <v>0</v>
      </c>
      <c r="S87" s="51">
        <f t="shared" si="17"/>
        <v>0</v>
      </c>
      <c r="T87" s="25"/>
      <c r="U87" s="63"/>
    </row>
    <row r="88" spans="1:21" s="13" customFormat="1">
      <c r="A88" s="15"/>
      <c r="B88" s="14"/>
      <c r="C88" s="15"/>
      <c r="D88" s="15"/>
      <c r="E88" s="15"/>
      <c r="F88" s="28"/>
      <c r="G88" s="12"/>
      <c r="H88" s="12"/>
      <c r="I88" s="12"/>
      <c r="J88" s="12"/>
      <c r="K88" s="12"/>
      <c r="L88" s="12"/>
      <c r="M88" s="15">
        <f t="shared" si="13"/>
        <v>0</v>
      </c>
      <c r="N88" s="12">
        <f t="shared" si="14"/>
        <v>0</v>
      </c>
      <c r="O88" s="12">
        <f t="shared" si="15"/>
        <v>0</v>
      </c>
      <c r="P88" s="12"/>
      <c r="Q88" s="12"/>
      <c r="R88" s="12">
        <f t="shared" si="16"/>
        <v>0</v>
      </c>
      <c r="S88" s="51">
        <f t="shared" si="17"/>
        <v>0</v>
      </c>
      <c r="T88" s="25"/>
      <c r="U88" s="63"/>
    </row>
    <row r="89" spans="1:21" s="13" customFormat="1">
      <c r="A89" s="15"/>
      <c r="B89" s="14"/>
      <c r="C89" s="15"/>
      <c r="D89" s="15"/>
      <c r="E89" s="15"/>
      <c r="F89" s="28"/>
      <c r="G89" s="12"/>
      <c r="H89" s="12"/>
      <c r="I89" s="12"/>
      <c r="J89" s="12"/>
      <c r="K89" s="12"/>
      <c r="L89" s="12"/>
      <c r="M89" s="15">
        <f t="shared" si="13"/>
        <v>0</v>
      </c>
      <c r="N89" s="12">
        <f t="shared" si="14"/>
        <v>0</v>
      </c>
      <c r="O89" s="12">
        <f t="shared" si="15"/>
        <v>0</v>
      </c>
      <c r="P89" s="12"/>
      <c r="Q89" s="12"/>
      <c r="R89" s="12">
        <f t="shared" si="16"/>
        <v>0</v>
      </c>
      <c r="S89" s="51">
        <f t="shared" si="17"/>
        <v>0</v>
      </c>
      <c r="T89" s="25"/>
      <c r="U89" s="63"/>
    </row>
    <row r="90" spans="1:21" s="13" customFormat="1">
      <c r="A90" s="15"/>
      <c r="B90" s="14"/>
      <c r="C90" s="15"/>
      <c r="D90" s="15"/>
      <c r="E90" s="15"/>
      <c r="F90" s="28"/>
      <c r="G90" s="12"/>
      <c r="H90" s="12"/>
      <c r="I90" s="12"/>
      <c r="J90" s="12"/>
      <c r="K90" s="12"/>
      <c r="L90" s="12"/>
      <c r="M90" s="15">
        <f t="shared" si="13"/>
        <v>0</v>
      </c>
      <c r="N90" s="12">
        <f t="shared" si="14"/>
        <v>0</v>
      </c>
      <c r="O90" s="12">
        <f t="shared" si="15"/>
        <v>0</v>
      </c>
      <c r="P90" s="12"/>
      <c r="Q90" s="12"/>
      <c r="R90" s="12">
        <f t="shared" si="16"/>
        <v>0</v>
      </c>
      <c r="S90" s="51">
        <f t="shared" si="17"/>
        <v>0</v>
      </c>
      <c r="T90" s="25"/>
      <c r="U90" s="63"/>
    </row>
    <row r="91" spans="1:21" s="13" customFormat="1">
      <c r="A91" s="15"/>
      <c r="B91" s="14"/>
      <c r="C91" s="15"/>
      <c r="D91" s="15"/>
      <c r="E91" s="15"/>
      <c r="F91" s="28"/>
      <c r="G91" s="12"/>
      <c r="H91" s="12"/>
      <c r="I91" s="12"/>
      <c r="J91" s="12"/>
      <c r="K91" s="12"/>
      <c r="L91" s="12"/>
      <c r="M91" s="15">
        <f t="shared" si="13"/>
        <v>0</v>
      </c>
      <c r="N91" s="12">
        <f t="shared" si="14"/>
        <v>0</v>
      </c>
      <c r="O91" s="12">
        <f t="shared" si="15"/>
        <v>0</v>
      </c>
      <c r="P91" s="12"/>
      <c r="Q91" s="12"/>
      <c r="R91" s="12">
        <f t="shared" si="16"/>
        <v>0</v>
      </c>
      <c r="S91" s="51">
        <f t="shared" si="17"/>
        <v>0</v>
      </c>
      <c r="T91" s="25"/>
      <c r="U91" s="63"/>
    </row>
    <row r="92" spans="1:21" s="13" customFormat="1">
      <c r="A92" s="15"/>
      <c r="B92" s="14"/>
      <c r="C92" s="15"/>
      <c r="D92" s="15"/>
      <c r="E92" s="15"/>
      <c r="F92" s="28"/>
      <c r="G92" s="12"/>
      <c r="H92" s="12"/>
      <c r="I92" s="12"/>
      <c r="J92" s="12"/>
      <c r="K92" s="12"/>
      <c r="L92" s="12"/>
      <c r="M92" s="15">
        <f t="shared" si="13"/>
        <v>0</v>
      </c>
      <c r="N92" s="12">
        <f t="shared" si="14"/>
        <v>0</v>
      </c>
      <c r="O92" s="12">
        <f t="shared" si="15"/>
        <v>0</v>
      </c>
      <c r="P92" s="12"/>
      <c r="Q92" s="12"/>
      <c r="R92" s="12">
        <f t="shared" si="16"/>
        <v>0</v>
      </c>
      <c r="S92" s="51">
        <f t="shared" si="17"/>
        <v>0</v>
      </c>
      <c r="T92" s="25"/>
      <c r="U92" s="63"/>
    </row>
    <row r="93" spans="1:21" s="13" customFormat="1">
      <c r="A93" s="15"/>
      <c r="B93" s="14"/>
      <c r="C93" s="15"/>
      <c r="D93" s="15"/>
      <c r="E93" s="15"/>
      <c r="F93" s="28"/>
      <c r="G93" s="12"/>
      <c r="H93" s="12"/>
      <c r="I93" s="12"/>
      <c r="J93" s="12"/>
      <c r="K93" s="12"/>
      <c r="L93" s="12"/>
      <c r="M93" s="15">
        <f t="shared" si="13"/>
        <v>0</v>
      </c>
      <c r="N93" s="12">
        <f t="shared" si="14"/>
        <v>0</v>
      </c>
      <c r="O93" s="12">
        <f t="shared" si="15"/>
        <v>0</v>
      </c>
      <c r="P93" s="12"/>
      <c r="Q93" s="12"/>
      <c r="R93" s="12">
        <f t="shared" si="16"/>
        <v>0</v>
      </c>
      <c r="S93" s="51">
        <f t="shared" si="17"/>
        <v>0</v>
      </c>
      <c r="T93" s="25"/>
      <c r="U93" s="63"/>
    </row>
    <row r="94" spans="1:21" s="13" customFormat="1">
      <c r="A94" s="15"/>
      <c r="B94" s="14"/>
      <c r="C94" s="15"/>
      <c r="D94" s="15"/>
      <c r="E94" s="15"/>
      <c r="F94" s="28"/>
      <c r="G94" s="12"/>
      <c r="H94" s="12"/>
      <c r="I94" s="12"/>
      <c r="J94" s="12"/>
      <c r="K94" s="12"/>
      <c r="L94" s="12"/>
      <c r="M94" s="15">
        <f t="shared" si="13"/>
        <v>0</v>
      </c>
      <c r="N94" s="12">
        <f t="shared" si="14"/>
        <v>0</v>
      </c>
      <c r="O94" s="12">
        <f t="shared" si="15"/>
        <v>0</v>
      </c>
      <c r="P94" s="12"/>
      <c r="Q94" s="12"/>
      <c r="R94" s="12">
        <f t="shared" si="16"/>
        <v>0</v>
      </c>
      <c r="S94" s="51">
        <f t="shared" si="17"/>
        <v>0</v>
      </c>
      <c r="T94" s="25"/>
      <c r="U94" s="63"/>
    </row>
    <row r="95" spans="1:21" s="13" customFormat="1">
      <c r="A95" s="15"/>
      <c r="B95" s="14"/>
      <c r="C95" s="15"/>
      <c r="D95" s="15"/>
      <c r="E95" s="15"/>
      <c r="F95" s="28"/>
      <c r="G95" s="12"/>
      <c r="H95" s="12"/>
      <c r="I95" s="12"/>
      <c r="J95" s="12"/>
      <c r="K95" s="12"/>
      <c r="L95" s="12"/>
      <c r="M95" s="15">
        <f t="shared" si="13"/>
        <v>0</v>
      </c>
      <c r="N95" s="12">
        <f t="shared" si="14"/>
        <v>0</v>
      </c>
      <c r="O95" s="12">
        <f t="shared" si="15"/>
        <v>0</v>
      </c>
      <c r="P95" s="12"/>
      <c r="Q95" s="12"/>
      <c r="R95" s="12">
        <f t="shared" si="16"/>
        <v>0</v>
      </c>
      <c r="S95" s="51">
        <f t="shared" si="17"/>
        <v>0</v>
      </c>
      <c r="T95" s="25"/>
      <c r="U95" s="63"/>
    </row>
    <row r="96" spans="1:21" s="13" customFormat="1">
      <c r="A96" s="15"/>
      <c r="B96" s="14"/>
      <c r="C96" s="15"/>
      <c r="D96" s="15"/>
      <c r="E96" s="15"/>
      <c r="F96" s="28"/>
      <c r="G96" s="12"/>
      <c r="H96" s="12"/>
      <c r="I96" s="12"/>
      <c r="J96" s="12"/>
      <c r="K96" s="12"/>
      <c r="L96" s="12"/>
      <c r="M96" s="15">
        <f t="shared" si="13"/>
        <v>0</v>
      </c>
      <c r="N96" s="12">
        <f t="shared" si="14"/>
        <v>0</v>
      </c>
      <c r="O96" s="12">
        <f t="shared" si="15"/>
        <v>0</v>
      </c>
      <c r="P96" s="12"/>
      <c r="Q96" s="12"/>
      <c r="R96" s="12">
        <f t="shared" si="16"/>
        <v>0</v>
      </c>
      <c r="S96" s="51">
        <f t="shared" si="17"/>
        <v>0</v>
      </c>
      <c r="T96" s="25"/>
      <c r="U96" s="63"/>
    </row>
    <row r="97" spans="1:21" s="13" customFormat="1">
      <c r="A97" s="15"/>
      <c r="B97" s="14"/>
      <c r="C97" s="15"/>
      <c r="D97" s="15"/>
      <c r="E97" s="15"/>
      <c r="F97" s="28"/>
      <c r="G97" s="12"/>
      <c r="H97" s="15"/>
      <c r="I97" s="15"/>
      <c r="J97" s="15"/>
      <c r="K97" s="15"/>
      <c r="L97" s="15"/>
      <c r="M97" s="15">
        <f t="shared" si="13"/>
        <v>0</v>
      </c>
      <c r="N97" s="12">
        <f t="shared" si="14"/>
        <v>0</v>
      </c>
      <c r="O97" s="12">
        <f t="shared" si="15"/>
        <v>0</v>
      </c>
      <c r="P97" s="12"/>
      <c r="Q97" s="12"/>
      <c r="R97" s="12">
        <f t="shared" si="16"/>
        <v>0</v>
      </c>
      <c r="S97" s="51">
        <f t="shared" si="17"/>
        <v>0</v>
      </c>
      <c r="T97" s="25"/>
      <c r="U97" s="63"/>
    </row>
    <row r="98" spans="1:21" s="13" customFormat="1">
      <c r="A98" s="15"/>
      <c r="B98" s="14"/>
      <c r="C98" s="15"/>
      <c r="D98" s="15"/>
      <c r="E98" s="15"/>
      <c r="F98" s="28"/>
      <c r="G98" s="12"/>
      <c r="H98" s="15"/>
      <c r="I98" s="15"/>
      <c r="J98" s="15"/>
      <c r="K98" s="15"/>
      <c r="L98" s="15"/>
      <c r="M98" s="15">
        <f t="shared" si="13"/>
        <v>0</v>
      </c>
      <c r="N98" s="12">
        <f t="shared" si="14"/>
        <v>0</v>
      </c>
      <c r="O98" s="12">
        <f t="shared" si="15"/>
        <v>0</v>
      </c>
      <c r="P98" s="12"/>
      <c r="Q98" s="12"/>
      <c r="R98" s="12">
        <f t="shared" si="16"/>
        <v>0</v>
      </c>
      <c r="S98" s="51">
        <f t="shared" si="17"/>
        <v>0</v>
      </c>
      <c r="T98" s="25"/>
      <c r="U98" s="63"/>
    </row>
    <row r="99" spans="1:21" s="13" customFormat="1">
      <c r="A99" s="15"/>
      <c r="B99" s="14"/>
      <c r="C99" s="15"/>
      <c r="D99" s="15"/>
      <c r="E99" s="15"/>
      <c r="F99" s="28"/>
      <c r="G99" s="12"/>
      <c r="H99" s="15"/>
      <c r="I99" s="15"/>
      <c r="J99" s="15"/>
      <c r="K99" s="15"/>
      <c r="L99" s="15"/>
      <c r="M99" s="15">
        <f t="shared" si="13"/>
        <v>0</v>
      </c>
      <c r="N99" s="12">
        <f t="shared" si="14"/>
        <v>0</v>
      </c>
      <c r="O99" s="12">
        <f t="shared" si="15"/>
        <v>0</v>
      </c>
      <c r="P99" s="12"/>
      <c r="Q99" s="12"/>
      <c r="R99" s="12">
        <f t="shared" si="16"/>
        <v>0</v>
      </c>
      <c r="S99" s="51">
        <f t="shared" si="17"/>
        <v>0</v>
      </c>
      <c r="T99" s="25"/>
      <c r="U99" s="63"/>
    </row>
    <row r="100" spans="1:21" s="13" customFormat="1">
      <c r="A100" s="15"/>
      <c r="B100" s="14"/>
      <c r="C100" s="15"/>
      <c r="D100" s="15"/>
      <c r="E100" s="15"/>
      <c r="F100" s="28"/>
      <c r="G100" s="12"/>
      <c r="H100" s="15"/>
      <c r="I100" s="15"/>
      <c r="J100" s="15"/>
      <c r="K100" s="15"/>
      <c r="L100" s="15"/>
      <c r="M100" s="15">
        <f t="shared" si="13"/>
        <v>0</v>
      </c>
      <c r="N100" s="12">
        <f t="shared" si="14"/>
        <v>0</v>
      </c>
      <c r="O100" s="12">
        <f t="shared" si="15"/>
        <v>0</v>
      </c>
      <c r="P100" s="12"/>
      <c r="Q100" s="12"/>
      <c r="R100" s="12">
        <f t="shared" si="16"/>
        <v>0</v>
      </c>
      <c r="S100" s="51">
        <f t="shared" si="17"/>
        <v>0</v>
      </c>
      <c r="T100" s="25"/>
      <c r="U100" s="63"/>
    </row>
    <row r="101" spans="1:21" s="13" customFormat="1">
      <c r="A101" s="15"/>
      <c r="B101" s="14"/>
      <c r="C101" s="15"/>
      <c r="D101" s="15"/>
      <c r="E101" s="15"/>
      <c r="F101" s="28"/>
      <c r="G101" s="12"/>
      <c r="H101" s="15"/>
      <c r="I101" s="15"/>
      <c r="J101" s="15"/>
      <c r="K101" s="15"/>
      <c r="L101" s="15"/>
      <c r="M101" s="15">
        <f t="shared" si="13"/>
        <v>0</v>
      </c>
      <c r="N101" s="12">
        <f t="shared" si="14"/>
        <v>0</v>
      </c>
      <c r="O101" s="12">
        <f t="shared" si="15"/>
        <v>0</v>
      </c>
      <c r="P101" s="12"/>
      <c r="Q101" s="12"/>
      <c r="R101" s="12">
        <f t="shared" si="16"/>
        <v>0</v>
      </c>
      <c r="S101" s="51">
        <f t="shared" si="17"/>
        <v>0</v>
      </c>
      <c r="T101" s="25"/>
      <c r="U101" s="63"/>
    </row>
    <row r="102" spans="1:21" s="13" customFormat="1">
      <c r="A102" s="15"/>
      <c r="B102" s="14"/>
      <c r="C102" s="15"/>
      <c r="D102" s="15"/>
      <c r="E102" s="15"/>
      <c r="F102" s="28"/>
      <c r="G102" s="12"/>
      <c r="H102" s="15"/>
      <c r="I102" s="15"/>
      <c r="J102" s="15"/>
      <c r="K102" s="15"/>
      <c r="L102" s="15"/>
      <c r="M102" s="15">
        <f t="shared" si="13"/>
        <v>0</v>
      </c>
      <c r="N102" s="12">
        <f t="shared" si="14"/>
        <v>0</v>
      </c>
      <c r="O102" s="12">
        <f t="shared" si="15"/>
        <v>0</v>
      </c>
      <c r="P102" s="12"/>
      <c r="Q102" s="12"/>
      <c r="R102" s="12">
        <f t="shared" si="16"/>
        <v>0</v>
      </c>
      <c r="S102" s="51">
        <f t="shared" si="17"/>
        <v>0</v>
      </c>
      <c r="T102" s="25"/>
      <c r="U102" s="63"/>
    </row>
    <row r="103" spans="1:21" s="13" customFormat="1">
      <c r="A103" s="15"/>
      <c r="B103" s="14"/>
      <c r="C103" s="15"/>
      <c r="D103" s="15"/>
      <c r="E103" s="15"/>
      <c r="F103" s="28"/>
      <c r="G103" s="12"/>
      <c r="H103" s="15"/>
      <c r="I103" s="15"/>
      <c r="J103" s="15"/>
      <c r="K103" s="15"/>
      <c r="L103" s="15"/>
      <c r="M103" s="15">
        <f t="shared" si="13"/>
        <v>0</v>
      </c>
      <c r="N103" s="12">
        <f t="shared" si="14"/>
        <v>0</v>
      </c>
      <c r="O103" s="12">
        <f t="shared" si="15"/>
        <v>0</v>
      </c>
      <c r="P103" s="12"/>
      <c r="Q103" s="12"/>
      <c r="R103" s="12">
        <f t="shared" si="16"/>
        <v>0</v>
      </c>
      <c r="S103" s="51">
        <f t="shared" si="17"/>
        <v>0</v>
      </c>
      <c r="T103" s="25"/>
      <c r="U103" s="63"/>
    </row>
    <row r="104" spans="1:21" s="13" customFormat="1">
      <c r="A104" s="14"/>
      <c r="B104" s="14"/>
      <c r="C104" s="15"/>
      <c r="D104" s="15"/>
      <c r="E104" s="15"/>
      <c r="F104" s="28"/>
      <c r="G104" s="12"/>
      <c r="H104" s="15"/>
      <c r="I104" s="15"/>
      <c r="J104" s="15"/>
      <c r="K104" s="15"/>
      <c r="L104" s="15"/>
      <c r="M104" s="15">
        <f t="shared" si="13"/>
        <v>0</v>
      </c>
      <c r="N104" s="12">
        <f t="shared" si="14"/>
        <v>0</v>
      </c>
      <c r="O104" s="12">
        <f t="shared" si="15"/>
        <v>0</v>
      </c>
      <c r="P104" s="12"/>
      <c r="Q104" s="12"/>
      <c r="R104" s="12">
        <f t="shared" si="16"/>
        <v>0</v>
      </c>
      <c r="S104" s="51">
        <f t="shared" si="17"/>
        <v>0</v>
      </c>
      <c r="T104" s="25"/>
      <c r="U104" s="63"/>
    </row>
    <row r="105" spans="1:21" s="13" customFormat="1">
      <c r="A105" s="14"/>
      <c r="B105" s="14"/>
      <c r="C105" s="15"/>
      <c r="D105" s="15"/>
      <c r="E105" s="15"/>
      <c r="F105" s="28"/>
      <c r="G105" s="12"/>
      <c r="H105" s="15"/>
      <c r="I105" s="15"/>
      <c r="J105" s="15"/>
      <c r="K105" s="15"/>
      <c r="L105" s="15"/>
      <c r="M105" s="15">
        <f t="shared" si="13"/>
        <v>0</v>
      </c>
      <c r="N105" s="12">
        <f t="shared" si="14"/>
        <v>0</v>
      </c>
      <c r="O105" s="12">
        <f t="shared" si="15"/>
        <v>0</v>
      </c>
      <c r="P105" s="12"/>
      <c r="Q105" s="12"/>
      <c r="R105" s="12">
        <f t="shared" si="16"/>
        <v>0</v>
      </c>
      <c r="S105" s="51">
        <f t="shared" si="17"/>
        <v>0</v>
      </c>
      <c r="T105" s="25"/>
      <c r="U105" s="63"/>
    </row>
    <row r="106" spans="1:21">
      <c r="A106" s="8"/>
      <c r="B106" s="8"/>
      <c r="C106" s="10"/>
      <c r="D106" s="10"/>
      <c r="E106" s="10"/>
      <c r="F106" s="28"/>
      <c r="G106" s="12"/>
      <c r="H106" s="10"/>
      <c r="I106" s="10"/>
      <c r="J106" s="10"/>
      <c r="K106" s="10"/>
      <c r="L106" s="10"/>
      <c r="M106" s="10">
        <f t="shared" si="13"/>
        <v>0</v>
      </c>
      <c r="N106" s="12">
        <f t="shared" si="14"/>
        <v>0</v>
      </c>
      <c r="O106" s="12">
        <f t="shared" si="15"/>
        <v>0</v>
      </c>
      <c r="P106" s="12"/>
      <c r="Q106" s="12"/>
      <c r="R106" s="12">
        <f t="shared" si="16"/>
        <v>0</v>
      </c>
      <c r="S106" s="51">
        <f t="shared" si="17"/>
        <v>0</v>
      </c>
      <c r="T106" s="29"/>
    </row>
    <row r="107" spans="1:21">
      <c r="A107" s="8"/>
      <c r="B107" s="8"/>
      <c r="C107" s="10"/>
      <c r="D107" s="10"/>
      <c r="E107" s="10"/>
      <c r="F107" s="28"/>
      <c r="G107" s="12"/>
      <c r="H107" s="10"/>
      <c r="I107" s="10"/>
      <c r="J107" s="10"/>
      <c r="K107" s="10"/>
      <c r="L107" s="10"/>
      <c r="M107" s="10">
        <f t="shared" si="13"/>
        <v>0</v>
      </c>
      <c r="N107" s="12">
        <f t="shared" si="14"/>
        <v>0</v>
      </c>
      <c r="O107" s="12">
        <f t="shared" si="15"/>
        <v>0</v>
      </c>
      <c r="P107" s="12"/>
      <c r="Q107" s="12"/>
      <c r="R107" s="12">
        <f t="shared" si="16"/>
        <v>0</v>
      </c>
      <c r="S107" s="51">
        <f t="shared" si="17"/>
        <v>0</v>
      </c>
      <c r="T107" s="29"/>
    </row>
    <row r="108" spans="1:21">
      <c r="A108" s="8"/>
      <c r="B108" s="8"/>
      <c r="C108" s="10"/>
      <c r="D108" s="10"/>
      <c r="E108" s="10"/>
      <c r="F108" s="28"/>
      <c r="G108" s="12"/>
      <c r="H108" s="10"/>
      <c r="I108" s="10"/>
      <c r="J108" s="10"/>
      <c r="K108" s="10"/>
      <c r="L108" s="10"/>
      <c r="M108" s="10">
        <f t="shared" si="13"/>
        <v>0</v>
      </c>
      <c r="N108" s="12">
        <f t="shared" si="14"/>
        <v>0</v>
      </c>
      <c r="O108" s="12">
        <f t="shared" si="15"/>
        <v>0</v>
      </c>
      <c r="P108" s="12"/>
      <c r="Q108" s="12"/>
      <c r="R108" s="12">
        <f t="shared" si="16"/>
        <v>0</v>
      </c>
      <c r="S108" s="51">
        <f t="shared" si="17"/>
        <v>0</v>
      </c>
      <c r="T108" s="29"/>
    </row>
    <row r="109" spans="1:21">
      <c r="A109" s="8"/>
      <c r="B109" s="8"/>
      <c r="C109" s="10"/>
      <c r="D109" s="10"/>
      <c r="E109" s="10"/>
      <c r="F109" s="28"/>
      <c r="G109" s="12"/>
      <c r="H109" s="10"/>
      <c r="I109" s="10"/>
      <c r="J109" s="10"/>
      <c r="K109" s="10"/>
      <c r="L109" s="10"/>
      <c r="M109" s="10">
        <f t="shared" si="13"/>
        <v>0</v>
      </c>
      <c r="N109" s="12">
        <f t="shared" si="14"/>
        <v>0</v>
      </c>
      <c r="O109" s="12">
        <f t="shared" si="15"/>
        <v>0</v>
      </c>
      <c r="P109" s="12"/>
      <c r="Q109" s="12"/>
      <c r="R109" s="12">
        <f t="shared" si="16"/>
        <v>0</v>
      </c>
      <c r="S109" s="51">
        <f t="shared" si="17"/>
        <v>0</v>
      </c>
      <c r="T109" s="29"/>
    </row>
    <row r="110" spans="1:21">
      <c r="A110" s="8"/>
      <c r="B110" s="8"/>
      <c r="C110" s="10"/>
      <c r="D110" s="10"/>
      <c r="E110" s="10"/>
      <c r="F110" s="28"/>
      <c r="G110" s="12"/>
      <c r="H110" s="10"/>
      <c r="I110" s="10"/>
      <c r="J110" s="10"/>
      <c r="K110" s="10"/>
      <c r="L110" s="10"/>
      <c r="M110" s="10">
        <f t="shared" si="13"/>
        <v>0</v>
      </c>
      <c r="N110" s="12">
        <f t="shared" si="14"/>
        <v>0</v>
      </c>
      <c r="O110" s="12">
        <f t="shared" si="15"/>
        <v>0</v>
      </c>
      <c r="P110" s="12"/>
      <c r="Q110" s="12"/>
      <c r="R110" s="12">
        <f t="shared" si="16"/>
        <v>0</v>
      </c>
      <c r="S110" s="51">
        <f t="shared" si="17"/>
        <v>0</v>
      </c>
      <c r="T110" s="29"/>
    </row>
    <row r="111" spans="1:21">
      <c r="A111" s="8"/>
      <c r="B111" s="8"/>
      <c r="C111" s="10"/>
      <c r="D111" s="10"/>
      <c r="E111" s="10"/>
      <c r="F111" s="28"/>
      <c r="G111" s="12"/>
      <c r="H111" s="10"/>
      <c r="I111" s="10"/>
      <c r="J111" s="10"/>
      <c r="K111" s="10"/>
      <c r="L111" s="10"/>
      <c r="M111" s="10">
        <f t="shared" si="13"/>
        <v>0</v>
      </c>
      <c r="N111" s="12">
        <f t="shared" si="14"/>
        <v>0</v>
      </c>
      <c r="O111" s="12">
        <f t="shared" si="15"/>
        <v>0</v>
      </c>
      <c r="P111" s="12"/>
      <c r="Q111" s="12"/>
      <c r="R111" s="12">
        <f t="shared" si="16"/>
        <v>0</v>
      </c>
      <c r="S111" s="51">
        <f t="shared" si="17"/>
        <v>0</v>
      </c>
      <c r="T111" s="29"/>
    </row>
    <row r="112" spans="1:21">
      <c r="A112" s="8"/>
      <c r="B112" s="8"/>
      <c r="C112" s="10"/>
      <c r="D112" s="10"/>
      <c r="E112" s="10"/>
      <c r="F112" s="28"/>
      <c r="G112" s="12"/>
      <c r="H112" s="10"/>
      <c r="I112" s="10"/>
      <c r="J112" s="10"/>
      <c r="K112" s="10"/>
      <c r="L112" s="10"/>
      <c r="M112" s="10">
        <f t="shared" si="13"/>
        <v>0</v>
      </c>
      <c r="N112" s="12">
        <f t="shared" si="14"/>
        <v>0</v>
      </c>
      <c r="O112" s="12">
        <f t="shared" si="15"/>
        <v>0</v>
      </c>
      <c r="P112" s="12"/>
      <c r="Q112" s="12"/>
      <c r="R112" s="12">
        <f t="shared" si="16"/>
        <v>0</v>
      </c>
      <c r="S112" s="51">
        <f t="shared" si="17"/>
        <v>0</v>
      </c>
      <c r="T112" s="29"/>
    </row>
    <row r="113" spans="1:20" customFormat="1">
      <c r="A113" s="8"/>
      <c r="B113" s="8"/>
      <c r="C113" s="10"/>
      <c r="D113" s="10"/>
      <c r="E113" s="10"/>
      <c r="F113" s="28"/>
      <c r="G113" s="12"/>
      <c r="H113" s="10"/>
      <c r="I113" s="10"/>
      <c r="J113" s="10"/>
      <c r="K113" s="10"/>
      <c r="L113" s="10"/>
      <c r="M113" s="10">
        <f t="shared" si="13"/>
        <v>0</v>
      </c>
      <c r="N113" s="12">
        <f t="shared" si="14"/>
        <v>0</v>
      </c>
      <c r="O113" s="12">
        <f t="shared" si="15"/>
        <v>0</v>
      </c>
      <c r="P113" s="12"/>
      <c r="Q113" s="12"/>
      <c r="R113" s="12">
        <f t="shared" si="16"/>
        <v>0</v>
      </c>
      <c r="S113" s="51">
        <f t="shared" si="17"/>
        <v>0</v>
      </c>
      <c r="T113" s="29"/>
    </row>
    <row r="114" spans="1:20" customFormat="1">
      <c r="A114" s="8"/>
      <c r="B114" s="8"/>
      <c r="C114" s="10"/>
      <c r="D114" s="10"/>
      <c r="E114" s="10"/>
      <c r="F114" s="28"/>
      <c r="G114" s="12"/>
      <c r="H114" s="10"/>
      <c r="I114" s="10"/>
      <c r="J114" s="10"/>
      <c r="K114" s="10"/>
      <c r="L114" s="10"/>
      <c r="M114" s="10">
        <f t="shared" si="13"/>
        <v>0</v>
      </c>
      <c r="N114" s="12">
        <f t="shared" si="14"/>
        <v>0</v>
      </c>
      <c r="O114" s="12">
        <f t="shared" si="15"/>
        <v>0</v>
      </c>
      <c r="P114" s="12"/>
      <c r="Q114" s="12"/>
      <c r="R114" s="12">
        <f t="shared" si="16"/>
        <v>0</v>
      </c>
      <c r="S114" s="51">
        <f t="shared" si="17"/>
        <v>0</v>
      </c>
      <c r="T114" s="29"/>
    </row>
    <row r="115" spans="1:20" customFormat="1">
      <c r="A115" s="8"/>
      <c r="B115" s="8"/>
      <c r="C115" s="10"/>
      <c r="D115" s="10"/>
      <c r="E115" s="10"/>
      <c r="F115" s="28"/>
      <c r="G115" s="12"/>
      <c r="H115" s="10"/>
      <c r="I115" s="10"/>
      <c r="J115" s="10"/>
      <c r="K115" s="10"/>
      <c r="L115" s="10"/>
      <c r="M115" s="10">
        <f t="shared" si="13"/>
        <v>0</v>
      </c>
      <c r="N115" s="12">
        <f t="shared" si="14"/>
        <v>0</v>
      </c>
      <c r="O115" s="12">
        <f t="shared" si="15"/>
        <v>0</v>
      </c>
      <c r="P115" s="12"/>
      <c r="Q115" s="12"/>
      <c r="R115" s="12">
        <f t="shared" si="16"/>
        <v>0</v>
      </c>
      <c r="S115" s="51">
        <f t="shared" si="17"/>
        <v>0</v>
      </c>
      <c r="T115" s="29"/>
    </row>
    <row r="116" spans="1:20" customFormat="1">
      <c r="A116" s="8"/>
      <c r="B116" s="8"/>
      <c r="C116" s="10"/>
      <c r="D116" s="10"/>
      <c r="E116" s="10"/>
      <c r="F116" s="28"/>
      <c r="G116" s="12"/>
      <c r="H116" s="10"/>
      <c r="I116" s="10"/>
      <c r="J116" s="10"/>
      <c r="K116" s="10"/>
      <c r="L116" s="10"/>
      <c r="M116" s="10">
        <f t="shared" si="13"/>
        <v>0</v>
      </c>
      <c r="N116" s="12">
        <f t="shared" si="14"/>
        <v>0</v>
      </c>
      <c r="O116" s="12">
        <f t="shared" si="15"/>
        <v>0</v>
      </c>
      <c r="P116" s="12"/>
      <c r="Q116" s="12"/>
      <c r="R116" s="12">
        <f t="shared" si="16"/>
        <v>0</v>
      </c>
      <c r="S116" s="51">
        <f t="shared" si="17"/>
        <v>0</v>
      </c>
      <c r="T116" s="29"/>
    </row>
    <row r="117" spans="1:20" customFormat="1">
      <c r="A117" s="8"/>
      <c r="B117" s="8"/>
      <c r="C117" s="10"/>
      <c r="D117" s="10"/>
      <c r="E117" s="10"/>
      <c r="F117" s="28"/>
      <c r="G117" s="12"/>
      <c r="H117" s="10"/>
      <c r="I117" s="10"/>
      <c r="J117" s="10"/>
      <c r="K117" s="10"/>
      <c r="L117" s="10"/>
      <c r="M117" s="10">
        <f t="shared" si="13"/>
        <v>0</v>
      </c>
      <c r="N117" s="12">
        <f t="shared" si="14"/>
        <v>0</v>
      </c>
      <c r="O117" s="12">
        <f t="shared" si="15"/>
        <v>0</v>
      </c>
      <c r="P117" s="12"/>
      <c r="Q117" s="12"/>
      <c r="R117" s="12"/>
      <c r="S117" s="51"/>
      <c r="T117" s="29"/>
    </row>
    <row r="118" spans="1:20" customFormat="1">
      <c r="A118" s="8"/>
      <c r="B118" s="8"/>
      <c r="C118" s="10"/>
      <c r="D118" s="10"/>
      <c r="E118" s="10"/>
      <c r="F118" s="28"/>
      <c r="G118" s="12"/>
      <c r="H118" s="10"/>
      <c r="I118" s="10"/>
      <c r="J118" s="10"/>
      <c r="K118" s="10"/>
      <c r="L118" s="10"/>
      <c r="M118" s="10">
        <f t="shared" si="13"/>
        <v>0</v>
      </c>
      <c r="N118" s="12">
        <f t="shared" si="14"/>
        <v>0</v>
      </c>
      <c r="O118" s="12">
        <f t="shared" si="15"/>
        <v>0</v>
      </c>
      <c r="P118" s="12"/>
      <c r="Q118" s="12"/>
      <c r="R118" s="12"/>
      <c r="S118" s="51"/>
      <c r="T118" s="29"/>
    </row>
    <row r="119" spans="1:20" customFormat="1">
      <c r="A119" s="8"/>
      <c r="B119" s="8"/>
      <c r="C119" s="10"/>
      <c r="D119" s="10"/>
      <c r="E119" s="10"/>
      <c r="F119" s="28"/>
      <c r="G119" s="12"/>
      <c r="H119" s="10"/>
      <c r="I119" s="10"/>
      <c r="J119" s="10"/>
      <c r="K119" s="10"/>
      <c r="L119" s="10"/>
      <c r="M119" s="10">
        <f t="shared" si="13"/>
        <v>0</v>
      </c>
      <c r="N119" s="12">
        <f t="shared" si="14"/>
        <v>0</v>
      </c>
      <c r="O119" s="12">
        <f t="shared" si="15"/>
        <v>0</v>
      </c>
      <c r="P119" s="12"/>
      <c r="Q119" s="12"/>
      <c r="R119" s="12"/>
      <c r="S119" s="51"/>
      <c r="T119" s="29"/>
    </row>
    <row r="120" spans="1:20" customFormat="1">
      <c r="A120" s="8"/>
      <c r="B120" s="8"/>
      <c r="C120" s="10"/>
      <c r="D120" s="10"/>
      <c r="E120" s="10"/>
      <c r="F120" s="28"/>
      <c r="G120" s="12"/>
      <c r="H120" s="10"/>
      <c r="I120" s="10"/>
      <c r="J120" s="10"/>
      <c r="K120" s="10"/>
      <c r="L120" s="10"/>
      <c r="M120" s="10">
        <f t="shared" si="13"/>
        <v>0</v>
      </c>
      <c r="N120" s="12">
        <f t="shared" si="14"/>
        <v>0</v>
      </c>
      <c r="O120" s="12">
        <f t="shared" si="15"/>
        <v>0</v>
      </c>
      <c r="P120" s="12"/>
      <c r="Q120" s="12"/>
      <c r="R120" s="12"/>
      <c r="S120" s="51"/>
      <c r="T120" s="29"/>
    </row>
    <row r="121" spans="1:20" customFormat="1">
      <c r="A121" s="8"/>
      <c r="B121" s="8"/>
      <c r="C121" s="10"/>
      <c r="D121" s="10"/>
      <c r="E121" s="10"/>
      <c r="F121" s="28"/>
      <c r="G121" s="12"/>
      <c r="H121" s="10"/>
      <c r="I121" s="10"/>
      <c r="J121" s="10"/>
      <c r="K121" s="10"/>
      <c r="L121" s="10"/>
      <c r="M121" s="10">
        <f t="shared" si="13"/>
        <v>0</v>
      </c>
      <c r="N121" s="12">
        <f t="shared" si="14"/>
        <v>0</v>
      </c>
      <c r="O121" s="12">
        <f t="shared" si="15"/>
        <v>0</v>
      </c>
      <c r="P121" s="12"/>
      <c r="Q121" s="12"/>
      <c r="R121" s="12"/>
      <c r="S121" s="51"/>
      <c r="T121" s="29"/>
    </row>
    <row r="122" spans="1:20" customFormat="1">
      <c r="A122" s="8"/>
      <c r="B122" s="8"/>
      <c r="C122" s="10"/>
      <c r="D122" s="10"/>
      <c r="E122" s="10"/>
      <c r="F122" s="28"/>
      <c r="G122" s="12"/>
      <c r="H122" s="10"/>
      <c r="I122" s="10"/>
      <c r="J122" s="10"/>
      <c r="K122" s="10"/>
      <c r="L122" s="10"/>
      <c r="M122" s="10">
        <f t="shared" si="13"/>
        <v>0</v>
      </c>
      <c r="N122" s="12">
        <f t="shared" si="14"/>
        <v>0</v>
      </c>
      <c r="O122" s="12">
        <f t="shared" si="15"/>
        <v>0</v>
      </c>
      <c r="P122" s="12"/>
      <c r="Q122" s="12"/>
      <c r="R122" s="12"/>
      <c r="S122" s="51"/>
      <c r="T122" s="29"/>
    </row>
    <row r="123" spans="1:20" customFormat="1">
      <c r="A123" s="8"/>
      <c r="B123" s="8"/>
      <c r="C123" s="10"/>
      <c r="D123" s="10"/>
      <c r="E123" s="10"/>
      <c r="F123" s="28"/>
      <c r="G123" s="12"/>
      <c r="H123" s="10"/>
      <c r="I123" s="10"/>
      <c r="J123" s="10"/>
      <c r="K123" s="10"/>
      <c r="L123" s="10"/>
      <c r="M123" s="10">
        <f t="shared" si="13"/>
        <v>0</v>
      </c>
      <c r="N123" s="12">
        <f t="shared" si="14"/>
        <v>0</v>
      </c>
      <c r="O123" s="12">
        <f t="shared" si="15"/>
        <v>0</v>
      </c>
      <c r="P123" s="12"/>
      <c r="Q123" s="12"/>
      <c r="R123" s="12"/>
      <c r="S123" s="51"/>
      <c r="T123" s="29"/>
    </row>
    <row r="124" spans="1:20" customFormat="1">
      <c r="A124" s="8"/>
      <c r="B124" s="8"/>
      <c r="C124" s="10"/>
      <c r="D124" s="10"/>
      <c r="E124" s="10"/>
      <c r="F124" s="28"/>
      <c r="G124" s="12"/>
      <c r="H124" s="10"/>
      <c r="I124" s="10"/>
      <c r="J124" s="10"/>
      <c r="K124" s="10"/>
      <c r="L124" s="10"/>
      <c r="M124" s="10">
        <f t="shared" si="13"/>
        <v>0</v>
      </c>
      <c r="N124" s="12">
        <f t="shared" si="14"/>
        <v>0</v>
      </c>
      <c r="O124" s="12">
        <f t="shared" si="15"/>
        <v>0</v>
      </c>
      <c r="P124" s="12"/>
      <c r="Q124" s="12"/>
      <c r="R124" s="12"/>
      <c r="S124" s="51"/>
      <c r="T124" s="29"/>
    </row>
    <row r="125" spans="1:20" customFormat="1">
      <c r="A125" s="8"/>
      <c r="B125" s="8"/>
      <c r="C125" s="10"/>
      <c r="D125" s="10"/>
      <c r="E125" s="10"/>
      <c r="F125" s="28"/>
      <c r="G125" s="12"/>
      <c r="H125" s="10"/>
      <c r="I125" s="10"/>
      <c r="J125" s="10"/>
      <c r="K125" s="10"/>
      <c r="L125" s="10"/>
      <c r="M125" s="10">
        <f t="shared" si="13"/>
        <v>0</v>
      </c>
      <c r="N125" s="12">
        <f t="shared" si="14"/>
        <v>0</v>
      </c>
      <c r="O125" s="12">
        <f t="shared" si="15"/>
        <v>0</v>
      </c>
      <c r="P125" s="12"/>
      <c r="Q125" s="12"/>
      <c r="R125" s="12"/>
      <c r="S125" s="51"/>
      <c r="T125" s="29"/>
    </row>
    <row r="126" spans="1:20" customFormat="1">
      <c r="A126" s="8"/>
      <c r="B126" s="8"/>
      <c r="C126" s="10"/>
      <c r="D126" s="10"/>
      <c r="E126" s="10"/>
      <c r="F126" s="28"/>
      <c r="G126" s="12"/>
      <c r="H126" s="10"/>
      <c r="I126" s="10"/>
      <c r="J126" s="10"/>
      <c r="K126" s="10"/>
      <c r="L126" s="10"/>
      <c r="M126" s="10">
        <f t="shared" si="13"/>
        <v>0</v>
      </c>
      <c r="N126" s="12">
        <f t="shared" si="14"/>
        <v>0</v>
      </c>
      <c r="O126" s="12">
        <f t="shared" si="15"/>
        <v>0</v>
      </c>
      <c r="P126" s="12"/>
      <c r="Q126" s="12"/>
      <c r="R126" s="12"/>
      <c r="S126" s="51"/>
      <c r="T126" s="29"/>
    </row>
    <row r="127" spans="1:20" customFormat="1">
      <c r="A127" s="8"/>
      <c r="B127" s="8"/>
      <c r="C127" s="10"/>
      <c r="D127" s="10"/>
      <c r="E127" s="10"/>
      <c r="F127" s="28"/>
      <c r="G127" s="12"/>
      <c r="H127" s="10"/>
      <c r="I127" s="10"/>
      <c r="J127" s="10"/>
      <c r="K127" s="10"/>
      <c r="L127" s="10"/>
      <c r="M127" s="10">
        <f t="shared" si="13"/>
        <v>0</v>
      </c>
      <c r="N127" s="12">
        <f t="shared" si="14"/>
        <v>0</v>
      </c>
      <c r="O127" s="12">
        <f t="shared" si="15"/>
        <v>0</v>
      </c>
      <c r="P127" s="12"/>
      <c r="Q127" s="12"/>
      <c r="R127" s="12"/>
      <c r="S127" s="51"/>
      <c r="T127" s="29"/>
    </row>
    <row r="128" spans="1:20" customFormat="1">
      <c r="A128" s="8"/>
      <c r="B128" s="8"/>
      <c r="C128" s="10"/>
      <c r="D128" s="10"/>
      <c r="E128" s="10"/>
      <c r="F128" s="28"/>
      <c r="G128" s="12"/>
      <c r="H128" s="10"/>
      <c r="I128" s="10"/>
      <c r="J128" s="10"/>
      <c r="K128" s="10"/>
      <c r="L128" s="10"/>
      <c r="M128" s="10">
        <f t="shared" si="13"/>
        <v>0</v>
      </c>
      <c r="N128" s="12">
        <f t="shared" si="14"/>
        <v>0</v>
      </c>
      <c r="O128" s="12">
        <f t="shared" si="15"/>
        <v>0</v>
      </c>
      <c r="P128" s="12"/>
      <c r="Q128" s="12"/>
      <c r="R128" s="12"/>
      <c r="S128" s="51"/>
      <c r="T128" s="29"/>
    </row>
    <row r="129" spans="1:20" customFormat="1">
      <c r="A129" s="8"/>
      <c r="B129" s="8"/>
      <c r="C129" s="10"/>
      <c r="D129" s="10"/>
      <c r="E129" s="10"/>
      <c r="F129" s="28"/>
      <c r="G129" s="12"/>
      <c r="H129" s="10"/>
      <c r="I129" s="10"/>
      <c r="J129" s="10"/>
      <c r="K129" s="10"/>
      <c r="L129" s="10"/>
      <c r="M129" s="10">
        <f t="shared" si="13"/>
        <v>0</v>
      </c>
      <c r="N129" s="12">
        <f t="shared" si="14"/>
        <v>0</v>
      </c>
      <c r="O129" s="12">
        <f t="shared" si="15"/>
        <v>0</v>
      </c>
      <c r="P129" s="12"/>
      <c r="Q129" s="12"/>
      <c r="R129" s="12"/>
      <c r="S129" s="51"/>
      <c r="T129" s="29"/>
    </row>
    <row r="130" spans="1:20" customFormat="1">
      <c r="A130" s="8"/>
      <c r="B130" s="8"/>
      <c r="C130" s="10"/>
      <c r="D130" s="10"/>
      <c r="E130" s="10"/>
      <c r="F130" s="28"/>
      <c r="G130" s="12"/>
      <c r="H130" s="10"/>
      <c r="I130" s="10"/>
      <c r="J130" s="10"/>
      <c r="K130" s="10"/>
      <c r="L130" s="10"/>
      <c r="M130" s="10">
        <f t="shared" si="13"/>
        <v>0</v>
      </c>
      <c r="N130" s="12">
        <f t="shared" si="14"/>
        <v>0</v>
      </c>
      <c r="O130" s="12">
        <f t="shared" si="15"/>
        <v>0</v>
      </c>
      <c r="P130" s="12"/>
      <c r="Q130" s="12"/>
      <c r="R130" s="12"/>
      <c r="S130" s="51"/>
      <c r="T130" s="29"/>
    </row>
    <row r="131" spans="1:20" customFormat="1">
      <c r="A131" s="8"/>
      <c r="B131" s="8"/>
      <c r="C131" s="10"/>
      <c r="D131" s="10"/>
      <c r="E131" s="10"/>
      <c r="F131" s="28"/>
      <c r="G131" s="12"/>
      <c r="H131" s="10"/>
      <c r="I131" s="10"/>
      <c r="J131" s="10"/>
      <c r="K131" s="10"/>
      <c r="L131" s="10"/>
      <c r="M131" s="10">
        <f t="shared" si="13"/>
        <v>0</v>
      </c>
      <c r="N131" s="12">
        <f t="shared" si="14"/>
        <v>0</v>
      </c>
      <c r="O131" s="12">
        <f t="shared" si="15"/>
        <v>0</v>
      </c>
      <c r="P131" s="12"/>
      <c r="Q131" s="12"/>
      <c r="R131" s="12"/>
      <c r="S131" s="51"/>
      <c r="T131" s="29"/>
    </row>
    <row r="132" spans="1:20" customFormat="1">
      <c r="A132" s="8"/>
      <c r="B132" s="8"/>
      <c r="C132" s="10"/>
      <c r="D132" s="10"/>
      <c r="E132" s="10"/>
      <c r="F132" s="28"/>
      <c r="G132" s="12"/>
      <c r="H132" s="10"/>
      <c r="I132" s="10"/>
      <c r="J132" s="10"/>
      <c r="K132" s="10"/>
      <c r="L132" s="10"/>
      <c r="M132" s="10">
        <f t="shared" si="13"/>
        <v>0</v>
      </c>
      <c r="N132" s="12">
        <f t="shared" si="14"/>
        <v>0</v>
      </c>
      <c r="O132" s="12">
        <f t="shared" si="15"/>
        <v>0</v>
      </c>
      <c r="P132" s="12"/>
      <c r="Q132" s="12"/>
      <c r="R132" s="12"/>
      <c r="S132" s="51"/>
      <c r="T132" s="29"/>
    </row>
    <row r="133" spans="1:20" customFormat="1">
      <c r="A133" s="8"/>
      <c r="B133" s="8"/>
      <c r="C133" s="10"/>
      <c r="D133" s="10"/>
      <c r="E133" s="10"/>
      <c r="F133" s="28"/>
      <c r="G133" s="12"/>
      <c r="H133" s="10"/>
      <c r="I133" s="10"/>
      <c r="J133" s="10"/>
      <c r="K133" s="10"/>
      <c r="L133" s="10"/>
      <c r="M133" s="10">
        <f t="shared" si="13"/>
        <v>0</v>
      </c>
      <c r="N133" s="12">
        <f t="shared" si="14"/>
        <v>0</v>
      </c>
      <c r="O133" s="12">
        <f t="shared" si="15"/>
        <v>0</v>
      </c>
      <c r="P133" s="12"/>
      <c r="Q133" s="12"/>
      <c r="R133" s="12"/>
      <c r="S133" s="51"/>
      <c r="T133" s="29"/>
    </row>
    <row r="134" spans="1:20" customFormat="1">
      <c r="A134" s="8"/>
      <c r="B134" s="8"/>
      <c r="C134" s="10"/>
      <c r="D134" s="10"/>
      <c r="E134" s="10"/>
      <c r="F134" s="28"/>
      <c r="G134" s="12"/>
      <c r="H134" s="10"/>
      <c r="I134" s="10"/>
      <c r="J134" s="10"/>
      <c r="K134" s="10"/>
      <c r="L134" s="10"/>
      <c r="M134" s="10">
        <f t="shared" si="13"/>
        <v>0</v>
      </c>
      <c r="N134" s="12">
        <f t="shared" si="14"/>
        <v>0</v>
      </c>
      <c r="O134" s="12">
        <f t="shared" si="15"/>
        <v>0</v>
      </c>
      <c r="P134" s="12"/>
      <c r="Q134" s="12"/>
      <c r="R134" s="12"/>
      <c r="S134" s="51"/>
      <c r="T134" s="29"/>
    </row>
    <row r="135" spans="1:20" customFormat="1">
      <c r="A135" s="8"/>
      <c r="B135" s="8"/>
      <c r="C135" s="10"/>
      <c r="D135" s="10"/>
      <c r="E135" s="10"/>
      <c r="F135" s="28"/>
      <c r="G135" s="12"/>
      <c r="H135" s="10"/>
      <c r="I135" s="10"/>
      <c r="J135" s="10"/>
      <c r="K135" s="10"/>
      <c r="L135" s="10"/>
      <c r="M135" s="10">
        <f t="shared" si="13"/>
        <v>0</v>
      </c>
      <c r="N135" s="12">
        <f t="shared" si="14"/>
        <v>0</v>
      </c>
      <c r="O135" s="12">
        <f t="shared" si="15"/>
        <v>0</v>
      </c>
      <c r="P135" s="12"/>
      <c r="Q135" s="12"/>
      <c r="R135" s="12"/>
      <c r="S135" s="51"/>
      <c r="T135" s="29"/>
    </row>
    <row r="136" spans="1:20" customFormat="1">
      <c r="A136" s="8"/>
      <c r="B136" s="8"/>
      <c r="C136" s="10"/>
      <c r="D136" s="10"/>
      <c r="E136" s="10"/>
      <c r="F136" s="28"/>
      <c r="G136" s="12"/>
      <c r="H136" s="10"/>
      <c r="I136" s="10"/>
      <c r="J136" s="10"/>
      <c r="K136" s="10"/>
      <c r="L136" s="10"/>
      <c r="M136" s="10">
        <f t="shared" si="13"/>
        <v>0</v>
      </c>
      <c r="N136" s="12">
        <f t="shared" si="14"/>
        <v>0</v>
      </c>
      <c r="O136" s="12">
        <f t="shared" si="15"/>
        <v>0</v>
      </c>
      <c r="P136" s="12"/>
      <c r="Q136" s="12"/>
      <c r="R136" s="12"/>
      <c r="S136" s="51"/>
      <c r="T136" s="29"/>
    </row>
    <row r="137" spans="1:20" customFormat="1">
      <c r="A137" s="8"/>
      <c r="B137" s="8"/>
      <c r="C137" s="10"/>
      <c r="D137" s="10"/>
      <c r="E137" s="10"/>
      <c r="F137" s="28"/>
      <c r="G137" s="12"/>
      <c r="H137" s="10"/>
      <c r="I137" s="10"/>
      <c r="J137" s="10"/>
      <c r="K137" s="10"/>
      <c r="L137" s="10"/>
      <c r="M137" s="10">
        <f t="shared" ref="M137:M200" si="18">(H137*H$7)+(I137*I$7)+(J137*J$7)+(K137*K$7)</f>
        <v>0</v>
      </c>
      <c r="N137" s="12">
        <f t="shared" ref="N137:N200" si="19">L137*L$7</f>
        <v>0</v>
      </c>
      <c r="O137" s="12">
        <f t="shared" ref="O137:O200" si="20">M137+N137</f>
        <v>0</v>
      </c>
      <c r="P137" s="12"/>
      <c r="Q137" s="12"/>
      <c r="R137" s="12"/>
      <c r="S137" s="51"/>
      <c r="T137" s="29"/>
    </row>
    <row r="138" spans="1:20" customFormat="1">
      <c r="A138" s="8"/>
      <c r="B138" s="8"/>
      <c r="C138" s="10"/>
      <c r="D138" s="10"/>
      <c r="E138" s="10"/>
      <c r="F138" s="28"/>
      <c r="G138" s="12"/>
      <c r="H138" s="10"/>
      <c r="I138" s="10"/>
      <c r="J138" s="10"/>
      <c r="K138" s="10"/>
      <c r="L138" s="10"/>
      <c r="M138" s="10">
        <f t="shared" si="18"/>
        <v>0</v>
      </c>
      <c r="N138" s="12">
        <f t="shared" si="19"/>
        <v>0</v>
      </c>
      <c r="O138" s="12">
        <f t="shared" si="20"/>
        <v>0</v>
      </c>
      <c r="P138" s="12"/>
      <c r="Q138" s="12"/>
      <c r="R138" s="12"/>
      <c r="S138" s="51"/>
      <c r="T138" s="29"/>
    </row>
    <row r="139" spans="1:20" customFormat="1">
      <c r="A139" s="8"/>
      <c r="B139" s="8"/>
      <c r="C139" s="10"/>
      <c r="D139" s="10"/>
      <c r="E139" s="10"/>
      <c r="F139" s="28"/>
      <c r="G139" s="12"/>
      <c r="H139" s="10"/>
      <c r="I139" s="10"/>
      <c r="J139" s="10"/>
      <c r="K139" s="10"/>
      <c r="L139" s="10"/>
      <c r="M139" s="10">
        <f t="shared" si="18"/>
        <v>0</v>
      </c>
      <c r="N139" s="12">
        <f t="shared" si="19"/>
        <v>0</v>
      </c>
      <c r="O139" s="12">
        <f t="shared" si="20"/>
        <v>0</v>
      </c>
      <c r="P139" s="12"/>
      <c r="Q139" s="12"/>
      <c r="R139" s="12"/>
      <c r="S139" s="51"/>
      <c r="T139" s="29"/>
    </row>
    <row r="140" spans="1:20" customFormat="1">
      <c r="A140" s="8"/>
      <c r="B140" s="8"/>
      <c r="C140" s="10"/>
      <c r="D140" s="10"/>
      <c r="E140" s="10"/>
      <c r="F140" s="28"/>
      <c r="G140" s="12"/>
      <c r="H140" s="10"/>
      <c r="I140" s="10"/>
      <c r="J140" s="10"/>
      <c r="K140" s="10"/>
      <c r="L140" s="10"/>
      <c r="M140" s="10">
        <f t="shared" si="18"/>
        <v>0</v>
      </c>
      <c r="N140" s="12">
        <f t="shared" si="19"/>
        <v>0</v>
      </c>
      <c r="O140" s="12">
        <f t="shared" si="20"/>
        <v>0</v>
      </c>
      <c r="P140" s="12"/>
      <c r="Q140" s="12"/>
      <c r="R140" s="12"/>
      <c r="S140" s="51"/>
      <c r="T140" s="29"/>
    </row>
    <row r="141" spans="1:20" customFormat="1">
      <c r="A141" s="8"/>
      <c r="B141" s="8"/>
      <c r="C141" s="10"/>
      <c r="D141" s="10"/>
      <c r="E141" s="10"/>
      <c r="F141" s="28"/>
      <c r="G141" s="12"/>
      <c r="H141" s="10"/>
      <c r="I141" s="10"/>
      <c r="J141" s="10"/>
      <c r="K141" s="10"/>
      <c r="L141" s="10"/>
      <c r="M141" s="10">
        <f t="shared" si="18"/>
        <v>0</v>
      </c>
      <c r="N141" s="12">
        <f t="shared" si="19"/>
        <v>0</v>
      </c>
      <c r="O141" s="12">
        <f t="shared" si="20"/>
        <v>0</v>
      </c>
      <c r="P141" s="12"/>
      <c r="Q141" s="12"/>
      <c r="R141" s="12"/>
      <c r="S141" s="51"/>
      <c r="T141" s="29"/>
    </row>
    <row r="142" spans="1:20" customFormat="1">
      <c r="A142" s="8"/>
      <c r="B142" s="8"/>
      <c r="C142" s="10"/>
      <c r="D142" s="10"/>
      <c r="E142" s="10"/>
      <c r="F142" s="28"/>
      <c r="G142" s="12"/>
      <c r="H142" s="10"/>
      <c r="I142" s="10"/>
      <c r="J142" s="10"/>
      <c r="K142" s="10"/>
      <c r="L142" s="10"/>
      <c r="M142" s="10">
        <f t="shared" si="18"/>
        <v>0</v>
      </c>
      <c r="N142" s="12">
        <f t="shared" si="19"/>
        <v>0</v>
      </c>
      <c r="O142" s="12">
        <f t="shared" si="20"/>
        <v>0</v>
      </c>
      <c r="P142" s="12"/>
      <c r="Q142" s="12"/>
      <c r="R142" s="12"/>
      <c r="S142" s="51"/>
      <c r="T142" s="29"/>
    </row>
    <row r="143" spans="1:20" customFormat="1">
      <c r="A143" s="8"/>
      <c r="B143" s="8"/>
      <c r="C143" s="10"/>
      <c r="D143" s="10"/>
      <c r="E143" s="10"/>
      <c r="F143" s="28"/>
      <c r="G143" s="12"/>
      <c r="H143" s="10"/>
      <c r="I143" s="10"/>
      <c r="J143" s="10"/>
      <c r="K143" s="10"/>
      <c r="L143" s="10"/>
      <c r="M143" s="10">
        <f t="shared" si="18"/>
        <v>0</v>
      </c>
      <c r="N143" s="12">
        <f t="shared" si="19"/>
        <v>0</v>
      </c>
      <c r="O143" s="12">
        <f t="shared" si="20"/>
        <v>0</v>
      </c>
      <c r="P143" s="12"/>
      <c r="Q143" s="12"/>
      <c r="R143" s="12"/>
      <c r="S143" s="51"/>
      <c r="T143" s="29"/>
    </row>
    <row r="144" spans="1:20" customFormat="1">
      <c r="A144" s="8"/>
      <c r="B144" s="8"/>
      <c r="C144" s="10"/>
      <c r="D144" s="10"/>
      <c r="E144" s="10"/>
      <c r="F144" s="28"/>
      <c r="G144" s="12"/>
      <c r="H144" s="10"/>
      <c r="I144" s="10"/>
      <c r="J144" s="10"/>
      <c r="K144" s="10"/>
      <c r="L144" s="10"/>
      <c r="M144" s="10">
        <f t="shared" si="18"/>
        <v>0</v>
      </c>
      <c r="N144" s="12">
        <f t="shared" si="19"/>
        <v>0</v>
      </c>
      <c r="O144" s="12">
        <f t="shared" si="20"/>
        <v>0</v>
      </c>
      <c r="P144" s="12"/>
      <c r="Q144" s="12"/>
      <c r="R144" s="12"/>
      <c r="S144" s="51"/>
      <c r="T144" s="29"/>
    </row>
    <row r="145" spans="1:20" customFormat="1">
      <c r="A145" s="8"/>
      <c r="B145" s="8"/>
      <c r="C145" s="10"/>
      <c r="D145" s="10"/>
      <c r="E145" s="10"/>
      <c r="F145" s="28"/>
      <c r="G145" s="12"/>
      <c r="H145" s="10"/>
      <c r="I145" s="10"/>
      <c r="J145" s="10"/>
      <c r="K145" s="10"/>
      <c r="L145" s="10"/>
      <c r="M145" s="10">
        <f t="shared" si="18"/>
        <v>0</v>
      </c>
      <c r="N145" s="12">
        <f t="shared" si="19"/>
        <v>0</v>
      </c>
      <c r="O145" s="12">
        <f t="shared" si="20"/>
        <v>0</v>
      </c>
      <c r="P145" s="12"/>
      <c r="Q145" s="12"/>
      <c r="R145" s="12"/>
      <c r="S145" s="51"/>
      <c r="T145" s="29"/>
    </row>
    <row r="146" spans="1:20" customFormat="1">
      <c r="A146" s="8"/>
      <c r="B146" s="8"/>
      <c r="C146" s="10"/>
      <c r="D146" s="10"/>
      <c r="E146" s="10"/>
      <c r="F146" s="28"/>
      <c r="G146" s="12"/>
      <c r="H146" s="10"/>
      <c r="I146" s="10"/>
      <c r="J146" s="10"/>
      <c r="K146" s="10"/>
      <c r="L146" s="10"/>
      <c r="M146" s="10">
        <f t="shared" si="18"/>
        <v>0</v>
      </c>
      <c r="N146" s="12">
        <f t="shared" si="19"/>
        <v>0</v>
      </c>
      <c r="O146" s="12">
        <f t="shared" si="20"/>
        <v>0</v>
      </c>
      <c r="P146" s="12"/>
      <c r="Q146" s="12"/>
      <c r="R146" s="12"/>
      <c r="S146" s="51"/>
      <c r="T146" s="29"/>
    </row>
    <row r="147" spans="1:20" customFormat="1">
      <c r="A147" s="8"/>
      <c r="B147" s="8"/>
      <c r="C147" s="10"/>
      <c r="D147" s="10"/>
      <c r="E147" s="10"/>
      <c r="F147" s="28"/>
      <c r="G147" s="12"/>
      <c r="H147" s="10"/>
      <c r="I147" s="10"/>
      <c r="J147" s="10"/>
      <c r="K147" s="10"/>
      <c r="L147" s="10"/>
      <c r="M147" s="10">
        <f t="shared" si="18"/>
        <v>0</v>
      </c>
      <c r="N147" s="12">
        <f t="shared" si="19"/>
        <v>0</v>
      </c>
      <c r="O147" s="12">
        <f t="shared" si="20"/>
        <v>0</v>
      </c>
      <c r="P147" s="12"/>
      <c r="Q147" s="12"/>
      <c r="R147" s="12"/>
      <c r="S147" s="51"/>
      <c r="T147" s="29"/>
    </row>
    <row r="148" spans="1:20" customFormat="1">
      <c r="A148" s="8"/>
      <c r="B148" s="8"/>
      <c r="C148" s="10"/>
      <c r="D148" s="10"/>
      <c r="E148" s="10"/>
      <c r="F148" s="28"/>
      <c r="G148" s="12"/>
      <c r="H148" s="10"/>
      <c r="I148" s="10"/>
      <c r="J148" s="10"/>
      <c r="K148" s="10"/>
      <c r="L148" s="10"/>
      <c r="M148" s="10">
        <f t="shared" si="18"/>
        <v>0</v>
      </c>
      <c r="N148" s="12">
        <f t="shared" si="19"/>
        <v>0</v>
      </c>
      <c r="O148" s="12">
        <f t="shared" si="20"/>
        <v>0</v>
      </c>
      <c r="P148" s="12"/>
      <c r="Q148" s="12"/>
      <c r="R148" s="12"/>
      <c r="S148" s="51"/>
      <c r="T148" s="29"/>
    </row>
    <row r="149" spans="1:20" customFormat="1">
      <c r="A149" s="8"/>
      <c r="B149" s="8"/>
      <c r="C149" s="10"/>
      <c r="D149" s="10"/>
      <c r="E149" s="10"/>
      <c r="F149" s="28"/>
      <c r="G149" s="12"/>
      <c r="H149" s="10"/>
      <c r="I149" s="10"/>
      <c r="J149" s="10"/>
      <c r="K149" s="10"/>
      <c r="L149" s="10"/>
      <c r="M149" s="10">
        <f t="shared" si="18"/>
        <v>0</v>
      </c>
      <c r="N149" s="12">
        <f t="shared" si="19"/>
        <v>0</v>
      </c>
      <c r="O149" s="12">
        <f t="shared" si="20"/>
        <v>0</v>
      </c>
      <c r="P149" s="12"/>
      <c r="Q149" s="12"/>
      <c r="R149" s="12"/>
      <c r="S149" s="51"/>
      <c r="T149" s="29"/>
    </row>
    <row r="150" spans="1:20" customFormat="1">
      <c r="A150" s="8"/>
      <c r="B150" s="8"/>
      <c r="C150" s="10"/>
      <c r="D150" s="10"/>
      <c r="E150" s="10"/>
      <c r="F150" s="28"/>
      <c r="G150" s="12"/>
      <c r="H150" s="10"/>
      <c r="I150" s="10"/>
      <c r="J150" s="10"/>
      <c r="K150" s="10"/>
      <c r="L150" s="10"/>
      <c r="M150" s="10">
        <f t="shared" si="18"/>
        <v>0</v>
      </c>
      <c r="N150" s="12">
        <f t="shared" si="19"/>
        <v>0</v>
      </c>
      <c r="O150" s="12">
        <f t="shared" si="20"/>
        <v>0</v>
      </c>
      <c r="P150" s="12"/>
      <c r="Q150" s="12"/>
      <c r="R150" s="12"/>
      <c r="S150" s="51"/>
      <c r="T150" s="29"/>
    </row>
    <row r="151" spans="1:20" customFormat="1">
      <c r="A151" s="8"/>
      <c r="B151" s="8"/>
      <c r="C151" s="10"/>
      <c r="D151" s="10"/>
      <c r="E151" s="10"/>
      <c r="F151" s="28"/>
      <c r="G151" s="12"/>
      <c r="H151" s="10"/>
      <c r="I151" s="10"/>
      <c r="J151" s="10"/>
      <c r="K151" s="10"/>
      <c r="L151" s="10"/>
      <c r="M151" s="10">
        <f t="shared" si="18"/>
        <v>0</v>
      </c>
      <c r="N151" s="12">
        <f t="shared" si="19"/>
        <v>0</v>
      </c>
      <c r="O151" s="12">
        <f t="shared" si="20"/>
        <v>0</v>
      </c>
      <c r="P151" s="12"/>
      <c r="Q151" s="12"/>
      <c r="R151" s="12"/>
      <c r="S151" s="51"/>
      <c r="T151" s="29"/>
    </row>
    <row r="152" spans="1:20" customFormat="1">
      <c r="A152" s="8"/>
      <c r="B152" s="8"/>
      <c r="C152" s="10"/>
      <c r="D152" s="10"/>
      <c r="E152" s="10"/>
      <c r="F152" s="28"/>
      <c r="G152" s="12"/>
      <c r="H152" s="10"/>
      <c r="I152" s="10"/>
      <c r="J152" s="10"/>
      <c r="K152" s="10"/>
      <c r="L152" s="10"/>
      <c r="M152" s="10">
        <f t="shared" si="18"/>
        <v>0</v>
      </c>
      <c r="N152" s="12">
        <f t="shared" si="19"/>
        <v>0</v>
      </c>
      <c r="O152" s="12">
        <f t="shared" si="20"/>
        <v>0</v>
      </c>
      <c r="P152" s="12"/>
      <c r="Q152" s="12"/>
      <c r="R152" s="12"/>
      <c r="S152" s="51"/>
      <c r="T152" s="29"/>
    </row>
    <row r="153" spans="1:20" customFormat="1">
      <c r="A153" s="8"/>
      <c r="B153" s="8"/>
      <c r="C153" s="10"/>
      <c r="D153" s="10"/>
      <c r="E153" s="10"/>
      <c r="F153" s="28"/>
      <c r="G153" s="12"/>
      <c r="H153" s="10"/>
      <c r="I153" s="10"/>
      <c r="J153" s="10"/>
      <c r="K153" s="10"/>
      <c r="L153" s="10"/>
      <c r="M153" s="10">
        <f t="shared" si="18"/>
        <v>0</v>
      </c>
      <c r="N153" s="12">
        <f t="shared" si="19"/>
        <v>0</v>
      </c>
      <c r="O153" s="12">
        <f t="shared" si="20"/>
        <v>0</v>
      </c>
      <c r="P153" s="12"/>
      <c r="Q153" s="12"/>
      <c r="R153" s="12"/>
      <c r="S153" s="51"/>
      <c r="T153" s="29"/>
    </row>
    <row r="154" spans="1:20" customFormat="1">
      <c r="A154" s="8"/>
      <c r="B154" s="8"/>
      <c r="C154" s="10"/>
      <c r="D154" s="10"/>
      <c r="E154" s="10"/>
      <c r="F154" s="28"/>
      <c r="G154" s="12"/>
      <c r="H154" s="10"/>
      <c r="I154" s="10"/>
      <c r="J154" s="10"/>
      <c r="K154" s="10"/>
      <c r="L154" s="10"/>
      <c r="M154" s="10">
        <f t="shared" si="18"/>
        <v>0</v>
      </c>
      <c r="N154" s="12">
        <f t="shared" si="19"/>
        <v>0</v>
      </c>
      <c r="O154" s="12">
        <f t="shared" si="20"/>
        <v>0</v>
      </c>
      <c r="P154" s="12"/>
      <c r="Q154" s="12"/>
      <c r="R154" s="12"/>
      <c r="S154" s="51"/>
      <c r="T154" s="29"/>
    </row>
    <row r="155" spans="1:20" customFormat="1">
      <c r="A155" s="8"/>
      <c r="B155" s="8"/>
      <c r="C155" s="10"/>
      <c r="D155" s="10"/>
      <c r="E155" s="10"/>
      <c r="F155" s="28"/>
      <c r="G155" s="12"/>
      <c r="H155" s="10"/>
      <c r="I155" s="10"/>
      <c r="J155" s="10"/>
      <c r="K155" s="10"/>
      <c r="L155" s="10"/>
      <c r="M155" s="10">
        <f t="shared" si="18"/>
        <v>0</v>
      </c>
      <c r="N155" s="12">
        <f t="shared" si="19"/>
        <v>0</v>
      </c>
      <c r="O155" s="12">
        <f t="shared" si="20"/>
        <v>0</v>
      </c>
      <c r="P155" s="12"/>
      <c r="Q155" s="12"/>
      <c r="R155" s="12"/>
      <c r="S155" s="51"/>
      <c r="T155" s="8"/>
    </row>
    <row r="156" spans="1:20" customFormat="1">
      <c r="A156" s="8"/>
      <c r="B156" s="8"/>
      <c r="C156" s="10"/>
      <c r="D156" s="10"/>
      <c r="E156" s="10"/>
      <c r="F156" s="28"/>
      <c r="G156" s="12"/>
      <c r="H156" s="10"/>
      <c r="I156" s="10"/>
      <c r="J156" s="10"/>
      <c r="K156" s="10"/>
      <c r="L156" s="10"/>
      <c r="M156" s="10">
        <f t="shared" si="18"/>
        <v>0</v>
      </c>
      <c r="N156" s="12">
        <f t="shared" si="19"/>
        <v>0</v>
      </c>
      <c r="O156" s="12">
        <f t="shared" si="20"/>
        <v>0</v>
      </c>
      <c r="P156" s="12"/>
      <c r="Q156" s="12"/>
      <c r="R156" s="12"/>
      <c r="S156" s="51"/>
      <c r="T156" s="8"/>
    </row>
    <row r="157" spans="1:20" customFormat="1">
      <c r="A157" s="8"/>
      <c r="B157" s="8"/>
      <c r="C157" s="10"/>
      <c r="D157" s="10"/>
      <c r="E157" s="10"/>
      <c r="F157" s="28"/>
      <c r="G157" s="12"/>
      <c r="H157" s="10"/>
      <c r="I157" s="10"/>
      <c r="J157" s="10"/>
      <c r="K157" s="10"/>
      <c r="L157" s="10"/>
      <c r="M157" s="10">
        <f t="shared" si="18"/>
        <v>0</v>
      </c>
      <c r="N157" s="12">
        <f t="shared" si="19"/>
        <v>0</v>
      </c>
      <c r="O157" s="12">
        <f t="shared" si="20"/>
        <v>0</v>
      </c>
      <c r="P157" s="12"/>
      <c r="Q157" s="12"/>
      <c r="R157" s="12"/>
      <c r="S157" s="51"/>
      <c r="T157" s="8"/>
    </row>
    <row r="158" spans="1:20" customFormat="1">
      <c r="A158" s="8"/>
      <c r="B158" s="8"/>
      <c r="C158" s="10"/>
      <c r="D158" s="10"/>
      <c r="E158" s="10"/>
      <c r="F158" s="28"/>
      <c r="G158" s="12"/>
      <c r="H158" s="10"/>
      <c r="I158" s="10"/>
      <c r="J158" s="10"/>
      <c r="K158" s="10"/>
      <c r="L158" s="10"/>
      <c r="M158" s="10">
        <f t="shared" si="18"/>
        <v>0</v>
      </c>
      <c r="N158" s="12">
        <f t="shared" si="19"/>
        <v>0</v>
      </c>
      <c r="O158" s="12">
        <f t="shared" si="20"/>
        <v>0</v>
      </c>
      <c r="P158" s="12"/>
      <c r="Q158" s="12"/>
      <c r="R158" s="12"/>
      <c r="S158" s="51"/>
      <c r="T158" s="8"/>
    </row>
    <row r="159" spans="1:20" customFormat="1">
      <c r="A159" s="8"/>
      <c r="B159" s="8"/>
      <c r="C159" s="10"/>
      <c r="D159" s="10"/>
      <c r="E159" s="10"/>
      <c r="F159" s="28"/>
      <c r="G159" s="12"/>
      <c r="H159" s="10"/>
      <c r="I159" s="10"/>
      <c r="J159" s="10"/>
      <c r="K159" s="10"/>
      <c r="L159" s="10"/>
      <c r="M159" s="10">
        <f t="shared" si="18"/>
        <v>0</v>
      </c>
      <c r="N159" s="12">
        <f t="shared" si="19"/>
        <v>0</v>
      </c>
      <c r="O159" s="12">
        <f t="shared" si="20"/>
        <v>0</v>
      </c>
      <c r="P159" s="12"/>
      <c r="Q159" s="12"/>
      <c r="R159" s="12"/>
      <c r="S159" s="51"/>
      <c r="T159" s="8"/>
    </row>
    <row r="160" spans="1:20" customFormat="1">
      <c r="A160" s="8"/>
      <c r="B160" s="8"/>
      <c r="C160" s="10"/>
      <c r="D160" s="10"/>
      <c r="E160" s="10"/>
      <c r="F160" s="28"/>
      <c r="G160" s="12"/>
      <c r="H160" s="10"/>
      <c r="I160" s="10"/>
      <c r="J160" s="10"/>
      <c r="K160" s="10"/>
      <c r="L160" s="10"/>
      <c r="M160" s="10">
        <f t="shared" si="18"/>
        <v>0</v>
      </c>
      <c r="N160" s="12">
        <f t="shared" si="19"/>
        <v>0</v>
      </c>
      <c r="O160" s="12">
        <f t="shared" si="20"/>
        <v>0</v>
      </c>
      <c r="P160" s="12"/>
      <c r="Q160" s="12"/>
      <c r="R160" s="12"/>
      <c r="S160" s="51"/>
      <c r="T160" s="8"/>
    </row>
    <row r="161" spans="1:20" customFormat="1">
      <c r="A161" s="8"/>
      <c r="B161" s="8"/>
      <c r="C161" s="10"/>
      <c r="D161" s="10"/>
      <c r="E161" s="10"/>
      <c r="F161" s="28"/>
      <c r="G161" s="12"/>
      <c r="H161" s="10"/>
      <c r="I161" s="10"/>
      <c r="J161" s="10"/>
      <c r="K161" s="10"/>
      <c r="L161" s="10"/>
      <c r="M161" s="10">
        <f t="shared" si="18"/>
        <v>0</v>
      </c>
      <c r="N161" s="12">
        <f t="shared" si="19"/>
        <v>0</v>
      </c>
      <c r="O161" s="12">
        <f t="shared" si="20"/>
        <v>0</v>
      </c>
      <c r="P161" s="12"/>
      <c r="Q161" s="12"/>
      <c r="R161" s="12"/>
      <c r="S161" s="51"/>
      <c r="T161" s="8"/>
    </row>
    <row r="162" spans="1:20" customFormat="1">
      <c r="A162" s="8"/>
      <c r="B162" s="8"/>
      <c r="C162" s="10"/>
      <c r="D162" s="10"/>
      <c r="E162" s="10"/>
      <c r="F162" s="28"/>
      <c r="G162" s="12"/>
      <c r="H162" s="10"/>
      <c r="I162" s="10"/>
      <c r="J162" s="10"/>
      <c r="K162" s="10"/>
      <c r="L162" s="10"/>
      <c r="M162" s="10">
        <f t="shared" si="18"/>
        <v>0</v>
      </c>
      <c r="N162" s="12">
        <f t="shared" si="19"/>
        <v>0</v>
      </c>
      <c r="O162" s="12">
        <f t="shared" si="20"/>
        <v>0</v>
      </c>
      <c r="P162" s="12"/>
      <c r="Q162" s="12"/>
      <c r="R162" s="12"/>
      <c r="S162" s="51"/>
      <c r="T162" s="8"/>
    </row>
    <row r="163" spans="1:20" customFormat="1">
      <c r="A163" s="8"/>
      <c r="B163" s="8"/>
      <c r="C163" s="10"/>
      <c r="D163" s="10"/>
      <c r="E163" s="10"/>
      <c r="F163" s="28"/>
      <c r="G163" s="12"/>
      <c r="H163" s="10"/>
      <c r="I163" s="10"/>
      <c r="J163" s="10"/>
      <c r="K163" s="10"/>
      <c r="L163" s="10"/>
      <c r="M163" s="10">
        <f t="shared" si="18"/>
        <v>0</v>
      </c>
      <c r="N163" s="12">
        <f t="shared" si="19"/>
        <v>0</v>
      </c>
      <c r="O163" s="12">
        <f t="shared" si="20"/>
        <v>0</v>
      </c>
      <c r="P163" s="12"/>
      <c r="Q163" s="12"/>
      <c r="R163" s="12"/>
      <c r="S163" s="51"/>
      <c r="T163" s="8"/>
    </row>
    <row r="164" spans="1:20" customFormat="1">
      <c r="A164" s="8"/>
      <c r="B164" s="8"/>
      <c r="C164" s="10"/>
      <c r="D164" s="10"/>
      <c r="E164" s="10"/>
      <c r="F164" s="28"/>
      <c r="G164" s="12"/>
      <c r="H164" s="10"/>
      <c r="I164" s="10"/>
      <c r="J164" s="10"/>
      <c r="K164" s="10"/>
      <c r="L164" s="10"/>
      <c r="M164" s="10">
        <f t="shared" si="18"/>
        <v>0</v>
      </c>
      <c r="N164" s="12">
        <f t="shared" si="19"/>
        <v>0</v>
      </c>
      <c r="O164" s="12">
        <f t="shared" si="20"/>
        <v>0</v>
      </c>
      <c r="P164" s="12"/>
      <c r="Q164" s="12"/>
      <c r="R164" s="12"/>
      <c r="S164" s="51"/>
      <c r="T164" s="8"/>
    </row>
    <row r="165" spans="1:20" customFormat="1">
      <c r="A165" s="8"/>
      <c r="B165" s="8"/>
      <c r="C165" s="10"/>
      <c r="D165" s="10"/>
      <c r="E165" s="10"/>
      <c r="F165" s="28"/>
      <c r="G165" s="12"/>
      <c r="H165" s="10"/>
      <c r="I165" s="10"/>
      <c r="J165" s="10"/>
      <c r="K165" s="10"/>
      <c r="L165" s="10"/>
      <c r="M165" s="10">
        <f t="shared" si="18"/>
        <v>0</v>
      </c>
      <c r="N165" s="12">
        <f t="shared" si="19"/>
        <v>0</v>
      </c>
      <c r="O165" s="12">
        <f t="shared" si="20"/>
        <v>0</v>
      </c>
      <c r="P165" s="12"/>
      <c r="Q165" s="12"/>
      <c r="R165" s="12"/>
      <c r="S165" s="51"/>
      <c r="T165" s="8"/>
    </row>
    <row r="166" spans="1:20" customFormat="1">
      <c r="A166" s="8"/>
      <c r="B166" s="8"/>
      <c r="C166" s="10"/>
      <c r="D166" s="10"/>
      <c r="E166" s="10"/>
      <c r="F166" s="28"/>
      <c r="G166" s="12"/>
      <c r="H166" s="10"/>
      <c r="I166" s="10"/>
      <c r="J166" s="10"/>
      <c r="K166" s="10"/>
      <c r="L166" s="10"/>
      <c r="M166" s="10">
        <f t="shared" si="18"/>
        <v>0</v>
      </c>
      <c r="N166" s="12">
        <f t="shared" si="19"/>
        <v>0</v>
      </c>
      <c r="O166" s="12">
        <f t="shared" si="20"/>
        <v>0</v>
      </c>
      <c r="P166" s="12"/>
      <c r="Q166" s="12"/>
      <c r="R166" s="12"/>
      <c r="S166" s="51"/>
      <c r="T166" s="8"/>
    </row>
    <row r="167" spans="1:20" customFormat="1">
      <c r="A167" s="8"/>
      <c r="B167" s="8"/>
      <c r="C167" s="10"/>
      <c r="D167" s="10"/>
      <c r="E167" s="10"/>
      <c r="F167" s="28"/>
      <c r="G167" s="12"/>
      <c r="H167" s="10"/>
      <c r="I167" s="10"/>
      <c r="J167" s="10"/>
      <c r="K167" s="10"/>
      <c r="L167" s="10"/>
      <c r="M167" s="10">
        <f t="shared" si="18"/>
        <v>0</v>
      </c>
      <c r="N167" s="12">
        <f t="shared" si="19"/>
        <v>0</v>
      </c>
      <c r="O167" s="12">
        <f t="shared" si="20"/>
        <v>0</v>
      </c>
      <c r="P167" s="12"/>
      <c r="Q167" s="12"/>
      <c r="R167" s="12"/>
      <c r="S167" s="51"/>
      <c r="T167" s="8"/>
    </row>
    <row r="168" spans="1:20" customFormat="1">
      <c r="A168" s="8"/>
      <c r="B168" s="8"/>
      <c r="C168" s="10"/>
      <c r="D168" s="10"/>
      <c r="E168" s="10"/>
      <c r="F168" s="28"/>
      <c r="G168" s="12"/>
      <c r="H168" s="10"/>
      <c r="I168" s="10"/>
      <c r="J168" s="10"/>
      <c r="K168" s="10"/>
      <c r="L168" s="10"/>
      <c r="M168" s="10">
        <f t="shared" si="18"/>
        <v>0</v>
      </c>
      <c r="N168" s="12">
        <f t="shared" si="19"/>
        <v>0</v>
      </c>
      <c r="O168" s="12">
        <f t="shared" si="20"/>
        <v>0</v>
      </c>
      <c r="P168" s="12"/>
      <c r="Q168" s="12"/>
      <c r="R168" s="12"/>
      <c r="S168" s="51"/>
      <c r="T168" s="8"/>
    </row>
    <row r="169" spans="1:20" customFormat="1">
      <c r="A169" s="8"/>
      <c r="B169" s="8"/>
      <c r="C169" s="10"/>
      <c r="D169" s="10"/>
      <c r="E169" s="10"/>
      <c r="F169" s="28"/>
      <c r="G169" s="12"/>
      <c r="H169" s="10"/>
      <c r="I169" s="10"/>
      <c r="J169" s="10"/>
      <c r="K169" s="10"/>
      <c r="L169" s="10"/>
      <c r="M169" s="10">
        <f t="shared" si="18"/>
        <v>0</v>
      </c>
      <c r="N169" s="12">
        <f t="shared" si="19"/>
        <v>0</v>
      </c>
      <c r="O169" s="12">
        <f t="shared" si="20"/>
        <v>0</v>
      </c>
      <c r="P169" s="12"/>
      <c r="Q169" s="12"/>
      <c r="R169" s="12"/>
      <c r="S169" s="51"/>
      <c r="T169" s="8"/>
    </row>
    <row r="170" spans="1:20" customFormat="1">
      <c r="A170" s="8"/>
      <c r="B170" s="8"/>
      <c r="C170" s="10"/>
      <c r="D170" s="10"/>
      <c r="E170" s="10"/>
      <c r="F170" s="28"/>
      <c r="G170" s="12"/>
      <c r="H170" s="10"/>
      <c r="I170" s="10"/>
      <c r="J170" s="10"/>
      <c r="K170" s="10"/>
      <c r="L170" s="10"/>
      <c r="M170" s="10">
        <f t="shared" si="18"/>
        <v>0</v>
      </c>
      <c r="N170" s="12">
        <f t="shared" si="19"/>
        <v>0</v>
      </c>
      <c r="O170" s="12">
        <f t="shared" si="20"/>
        <v>0</v>
      </c>
      <c r="P170" s="12"/>
      <c r="Q170" s="12"/>
      <c r="R170" s="12"/>
      <c r="S170" s="51"/>
      <c r="T170" s="8"/>
    </row>
    <row r="171" spans="1:20" customFormat="1">
      <c r="A171" s="8"/>
      <c r="B171" s="8"/>
      <c r="C171" s="10"/>
      <c r="D171" s="10"/>
      <c r="E171" s="10"/>
      <c r="F171" s="28"/>
      <c r="G171" s="12"/>
      <c r="H171" s="10"/>
      <c r="I171" s="10"/>
      <c r="J171" s="10"/>
      <c r="K171" s="10"/>
      <c r="L171" s="10"/>
      <c r="M171" s="10">
        <f t="shared" si="18"/>
        <v>0</v>
      </c>
      <c r="N171" s="12">
        <f t="shared" si="19"/>
        <v>0</v>
      </c>
      <c r="O171" s="12">
        <f t="shared" si="20"/>
        <v>0</v>
      </c>
      <c r="P171" s="12"/>
      <c r="Q171" s="12"/>
      <c r="R171" s="12"/>
      <c r="S171" s="51"/>
      <c r="T171" s="8"/>
    </row>
    <row r="172" spans="1:20" customFormat="1">
      <c r="A172" s="8"/>
      <c r="B172" s="8"/>
      <c r="C172" s="10"/>
      <c r="D172" s="10"/>
      <c r="E172" s="10"/>
      <c r="F172" s="28"/>
      <c r="G172" s="12"/>
      <c r="H172" s="10"/>
      <c r="I172" s="10"/>
      <c r="J172" s="10"/>
      <c r="K172" s="10"/>
      <c r="L172" s="10"/>
      <c r="M172" s="10">
        <f t="shared" si="18"/>
        <v>0</v>
      </c>
      <c r="N172" s="12">
        <f t="shared" si="19"/>
        <v>0</v>
      </c>
      <c r="O172" s="12">
        <f t="shared" si="20"/>
        <v>0</v>
      </c>
      <c r="P172" s="12"/>
      <c r="Q172" s="12"/>
      <c r="R172" s="12"/>
      <c r="S172" s="51"/>
      <c r="T172" s="8"/>
    </row>
    <row r="173" spans="1:20" customFormat="1">
      <c r="A173" s="8"/>
      <c r="B173" s="8"/>
      <c r="C173" s="10"/>
      <c r="D173" s="10"/>
      <c r="E173" s="10"/>
      <c r="F173" s="28"/>
      <c r="G173" s="12"/>
      <c r="H173" s="10"/>
      <c r="I173" s="10"/>
      <c r="J173" s="10"/>
      <c r="K173" s="10"/>
      <c r="L173" s="10"/>
      <c r="M173" s="10">
        <f t="shared" si="18"/>
        <v>0</v>
      </c>
      <c r="N173" s="12">
        <f t="shared" si="19"/>
        <v>0</v>
      </c>
      <c r="O173" s="12">
        <f t="shared" si="20"/>
        <v>0</v>
      </c>
      <c r="P173" s="12"/>
      <c r="Q173" s="12"/>
      <c r="R173" s="12"/>
      <c r="S173" s="51"/>
      <c r="T173" s="8"/>
    </row>
    <row r="174" spans="1:20" customFormat="1">
      <c r="A174" s="8"/>
      <c r="B174" s="8"/>
      <c r="C174" s="10"/>
      <c r="D174" s="10"/>
      <c r="E174" s="10"/>
      <c r="F174" s="28"/>
      <c r="G174" s="12"/>
      <c r="H174" s="10"/>
      <c r="I174" s="10"/>
      <c r="J174" s="10"/>
      <c r="K174" s="10"/>
      <c r="L174" s="10"/>
      <c r="M174" s="10">
        <f t="shared" si="18"/>
        <v>0</v>
      </c>
      <c r="N174" s="12">
        <f t="shared" si="19"/>
        <v>0</v>
      </c>
      <c r="O174" s="12">
        <f t="shared" si="20"/>
        <v>0</v>
      </c>
      <c r="P174" s="12"/>
      <c r="Q174" s="12"/>
      <c r="R174" s="12"/>
      <c r="S174" s="51"/>
      <c r="T174" s="8"/>
    </row>
    <row r="175" spans="1:20" customFormat="1">
      <c r="A175" s="8"/>
      <c r="B175" s="8"/>
      <c r="C175" s="10"/>
      <c r="D175" s="10"/>
      <c r="E175" s="10"/>
      <c r="F175" s="28"/>
      <c r="G175" s="12"/>
      <c r="H175" s="10"/>
      <c r="I175" s="10"/>
      <c r="J175" s="10"/>
      <c r="K175" s="10"/>
      <c r="L175" s="10"/>
      <c r="M175" s="10">
        <f t="shared" si="18"/>
        <v>0</v>
      </c>
      <c r="N175" s="12">
        <f t="shared" si="19"/>
        <v>0</v>
      </c>
      <c r="O175" s="12">
        <f t="shared" si="20"/>
        <v>0</v>
      </c>
      <c r="P175" s="12"/>
      <c r="Q175" s="12"/>
      <c r="R175" s="12"/>
      <c r="S175" s="51"/>
      <c r="T175" s="8"/>
    </row>
    <row r="176" spans="1:20" customFormat="1">
      <c r="A176" s="8"/>
      <c r="B176" s="8"/>
      <c r="C176" s="10"/>
      <c r="D176" s="10"/>
      <c r="E176" s="10"/>
      <c r="F176" s="28"/>
      <c r="G176" s="12"/>
      <c r="H176" s="10"/>
      <c r="I176" s="10"/>
      <c r="J176" s="10"/>
      <c r="K176" s="10"/>
      <c r="L176" s="10"/>
      <c r="M176" s="10">
        <f t="shared" si="18"/>
        <v>0</v>
      </c>
      <c r="N176" s="12">
        <f t="shared" si="19"/>
        <v>0</v>
      </c>
      <c r="O176" s="12">
        <f t="shared" si="20"/>
        <v>0</v>
      </c>
      <c r="P176" s="12"/>
      <c r="Q176" s="12"/>
      <c r="R176" s="12"/>
      <c r="S176" s="51"/>
      <c r="T176" s="8"/>
    </row>
    <row r="177" spans="1:20" customFormat="1">
      <c r="A177" s="8"/>
      <c r="B177" s="8"/>
      <c r="C177" s="10"/>
      <c r="D177" s="10"/>
      <c r="E177" s="10"/>
      <c r="F177" s="28"/>
      <c r="G177" s="12"/>
      <c r="H177" s="10"/>
      <c r="I177" s="10"/>
      <c r="J177" s="10"/>
      <c r="K177" s="10"/>
      <c r="L177" s="10"/>
      <c r="M177" s="10">
        <f t="shared" si="18"/>
        <v>0</v>
      </c>
      <c r="N177" s="12">
        <f t="shared" si="19"/>
        <v>0</v>
      </c>
      <c r="O177" s="12">
        <f t="shared" si="20"/>
        <v>0</v>
      </c>
      <c r="P177" s="12"/>
      <c r="Q177" s="12"/>
      <c r="R177" s="12"/>
      <c r="S177" s="51"/>
      <c r="T177" s="8"/>
    </row>
    <row r="178" spans="1:20" customFormat="1">
      <c r="A178" s="8"/>
      <c r="B178" s="8"/>
      <c r="C178" s="10"/>
      <c r="D178" s="10"/>
      <c r="E178" s="10"/>
      <c r="F178" s="28"/>
      <c r="G178" s="12"/>
      <c r="H178" s="10"/>
      <c r="I178" s="10"/>
      <c r="J178" s="10"/>
      <c r="K178" s="10"/>
      <c r="L178" s="10"/>
      <c r="M178" s="10">
        <f t="shared" si="18"/>
        <v>0</v>
      </c>
      <c r="N178" s="12">
        <f t="shared" si="19"/>
        <v>0</v>
      </c>
      <c r="O178" s="12">
        <f t="shared" si="20"/>
        <v>0</v>
      </c>
      <c r="P178" s="12"/>
      <c r="Q178" s="12"/>
      <c r="R178" s="12"/>
      <c r="S178" s="51"/>
      <c r="T178" s="8"/>
    </row>
    <row r="179" spans="1:20" customFormat="1">
      <c r="A179" s="8"/>
      <c r="B179" s="8"/>
      <c r="C179" s="10"/>
      <c r="D179" s="10"/>
      <c r="E179" s="10"/>
      <c r="F179" s="28"/>
      <c r="G179" s="12"/>
      <c r="H179" s="10"/>
      <c r="I179" s="10"/>
      <c r="J179" s="10"/>
      <c r="K179" s="10"/>
      <c r="L179" s="10"/>
      <c r="M179" s="10">
        <f t="shared" si="18"/>
        <v>0</v>
      </c>
      <c r="N179" s="12">
        <f t="shared" si="19"/>
        <v>0</v>
      </c>
      <c r="O179" s="12">
        <f t="shared" si="20"/>
        <v>0</v>
      </c>
      <c r="P179" s="12"/>
      <c r="Q179" s="12"/>
      <c r="R179" s="12"/>
      <c r="S179" s="51"/>
      <c r="T179" s="8"/>
    </row>
    <row r="180" spans="1:20" customFormat="1">
      <c r="A180" s="8"/>
      <c r="B180" s="8"/>
      <c r="C180" s="10"/>
      <c r="D180" s="10"/>
      <c r="E180" s="10"/>
      <c r="F180" s="28"/>
      <c r="G180" s="12"/>
      <c r="H180" s="10"/>
      <c r="I180" s="10"/>
      <c r="J180" s="10"/>
      <c r="K180" s="10"/>
      <c r="L180" s="10"/>
      <c r="M180" s="10">
        <f t="shared" si="18"/>
        <v>0</v>
      </c>
      <c r="N180" s="12">
        <f t="shared" si="19"/>
        <v>0</v>
      </c>
      <c r="O180" s="12">
        <f t="shared" si="20"/>
        <v>0</v>
      </c>
      <c r="P180" s="12"/>
      <c r="Q180" s="12"/>
      <c r="R180" s="12"/>
      <c r="S180" s="51"/>
      <c r="T180" s="8"/>
    </row>
    <row r="181" spans="1:20" customFormat="1">
      <c r="A181" s="8"/>
      <c r="B181" s="8"/>
      <c r="C181" s="10"/>
      <c r="D181" s="10"/>
      <c r="E181" s="10"/>
      <c r="F181" s="28"/>
      <c r="G181" s="12"/>
      <c r="H181" s="10"/>
      <c r="I181" s="10"/>
      <c r="J181" s="10"/>
      <c r="K181" s="10"/>
      <c r="L181" s="10"/>
      <c r="M181" s="10">
        <f t="shared" si="18"/>
        <v>0</v>
      </c>
      <c r="N181" s="12">
        <f t="shared" si="19"/>
        <v>0</v>
      </c>
      <c r="O181" s="12">
        <f t="shared" si="20"/>
        <v>0</v>
      </c>
      <c r="P181" s="12"/>
      <c r="Q181" s="12"/>
      <c r="R181" s="12"/>
      <c r="S181" s="51"/>
      <c r="T181" s="8"/>
    </row>
    <row r="182" spans="1:20" customFormat="1">
      <c r="A182" s="8"/>
      <c r="B182" s="8"/>
      <c r="C182" s="10"/>
      <c r="D182" s="10"/>
      <c r="E182" s="10"/>
      <c r="F182" s="28"/>
      <c r="G182" s="12"/>
      <c r="H182" s="10"/>
      <c r="I182" s="10"/>
      <c r="J182" s="10"/>
      <c r="K182" s="10"/>
      <c r="L182" s="10"/>
      <c r="M182" s="10">
        <f t="shared" si="18"/>
        <v>0</v>
      </c>
      <c r="N182" s="12">
        <f t="shared" si="19"/>
        <v>0</v>
      </c>
      <c r="O182" s="12">
        <f t="shared" si="20"/>
        <v>0</v>
      </c>
      <c r="P182" s="12"/>
      <c r="Q182" s="12"/>
      <c r="R182" s="12"/>
      <c r="S182" s="51"/>
      <c r="T182" s="8"/>
    </row>
    <row r="183" spans="1:20" customFormat="1">
      <c r="A183" s="8"/>
      <c r="B183" s="8"/>
      <c r="C183" s="10"/>
      <c r="D183" s="10"/>
      <c r="E183" s="10"/>
      <c r="F183" s="28"/>
      <c r="G183" s="12"/>
      <c r="H183" s="10"/>
      <c r="I183" s="10"/>
      <c r="J183" s="10"/>
      <c r="K183" s="10"/>
      <c r="L183" s="10"/>
      <c r="M183" s="10">
        <f t="shared" si="18"/>
        <v>0</v>
      </c>
      <c r="N183" s="12">
        <f t="shared" si="19"/>
        <v>0</v>
      </c>
      <c r="O183" s="12">
        <f t="shared" si="20"/>
        <v>0</v>
      </c>
      <c r="P183" s="12"/>
      <c r="Q183" s="12"/>
      <c r="R183" s="12"/>
      <c r="S183" s="51"/>
      <c r="T183" s="8"/>
    </row>
    <row r="184" spans="1:20" customFormat="1">
      <c r="A184" s="8"/>
      <c r="B184" s="8"/>
      <c r="C184" s="10"/>
      <c r="D184" s="10"/>
      <c r="E184" s="10"/>
      <c r="F184" s="28"/>
      <c r="G184" s="12"/>
      <c r="H184" s="10"/>
      <c r="I184" s="10"/>
      <c r="J184" s="10"/>
      <c r="K184" s="10"/>
      <c r="L184" s="10"/>
      <c r="M184" s="10">
        <f t="shared" si="18"/>
        <v>0</v>
      </c>
      <c r="N184" s="12">
        <f t="shared" si="19"/>
        <v>0</v>
      </c>
      <c r="O184" s="12">
        <f t="shared" si="20"/>
        <v>0</v>
      </c>
      <c r="P184" s="12"/>
      <c r="Q184" s="12"/>
      <c r="R184" s="12"/>
      <c r="S184" s="51"/>
      <c r="T184" s="8"/>
    </row>
    <row r="185" spans="1:20" customFormat="1">
      <c r="A185" s="8"/>
      <c r="B185" s="8"/>
      <c r="C185" s="10"/>
      <c r="D185" s="10"/>
      <c r="E185" s="10"/>
      <c r="F185" s="28"/>
      <c r="G185" s="12"/>
      <c r="H185" s="10"/>
      <c r="I185" s="10"/>
      <c r="J185" s="10"/>
      <c r="K185" s="10"/>
      <c r="L185" s="10"/>
      <c r="M185" s="10">
        <f t="shared" si="18"/>
        <v>0</v>
      </c>
      <c r="N185" s="12">
        <f t="shared" si="19"/>
        <v>0</v>
      </c>
      <c r="O185" s="12">
        <f t="shared" si="20"/>
        <v>0</v>
      </c>
      <c r="P185" s="12"/>
      <c r="Q185" s="12"/>
      <c r="R185" s="12"/>
      <c r="S185" s="51"/>
      <c r="T185" s="8"/>
    </row>
    <row r="186" spans="1:20" customFormat="1">
      <c r="A186" s="8"/>
      <c r="B186" s="8"/>
      <c r="C186" s="10"/>
      <c r="D186" s="10"/>
      <c r="E186" s="10"/>
      <c r="F186" s="28"/>
      <c r="G186" s="12"/>
      <c r="H186" s="10"/>
      <c r="I186" s="10"/>
      <c r="J186" s="10"/>
      <c r="K186" s="10"/>
      <c r="L186" s="10"/>
      <c r="M186" s="10">
        <f t="shared" si="18"/>
        <v>0</v>
      </c>
      <c r="N186" s="12">
        <f t="shared" si="19"/>
        <v>0</v>
      </c>
      <c r="O186" s="12">
        <f t="shared" si="20"/>
        <v>0</v>
      </c>
      <c r="P186" s="12"/>
      <c r="Q186" s="12"/>
      <c r="R186" s="12"/>
      <c r="S186" s="51"/>
      <c r="T186" s="8"/>
    </row>
    <row r="187" spans="1:20" customFormat="1">
      <c r="A187" s="8"/>
      <c r="B187" s="8"/>
      <c r="C187" s="10"/>
      <c r="D187" s="10"/>
      <c r="E187" s="10"/>
      <c r="F187" s="28"/>
      <c r="G187" s="12"/>
      <c r="H187" s="10"/>
      <c r="I187" s="10"/>
      <c r="J187" s="10"/>
      <c r="K187" s="10"/>
      <c r="L187" s="10"/>
      <c r="M187" s="10">
        <f t="shared" si="18"/>
        <v>0</v>
      </c>
      <c r="N187" s="12">
        <f t="shared" si="19"/>
        <v>0</v>
      </c>
      <c r="O187" s="12">
        <f t="shared" si="20"/>
        <v>0</v>
      </c>
      <c r="P187" s="12"/>
      <c r="Q187" s="12"/>
      <c r="R187" s="12"/>
      <c r="S187" s="51"/>
      <c r="T187" s="8"/>
    </row>
    <row r="188" spans="1:20" customFormat="1">
      <c r="A188" s="8"/>
      <c r="B188" s="8"/>
      <c r="C188" s="10"/>
      <c r="D188" s="10"/>
      <c r="E188" s="10"/>
      <c r="F188" s="28"/>
      <c r="G188" s="12"/>
      <c r="H188" s="10"/>
      <c r="I188" s="10"/>
      <c r="J188" s="10"/>
      <c r="K188" s="10"/>
      <c r="L188" s="10"/>
      <c r="M188" s="10">
        <f t="shared" si="18"/>
        <v>0</v>
      </c>
      <c r="N188" s="12">
        <f t="shared" si="19"/>
        <v>0</v>
      </c>
      <c r="O188" s="12">
        <f t="shared" si="20"/>
        <v>0</v>
      </c>
      <c r="P188" s="12"/>
      <c r="Q188" s="12"/>
      <c r="R188" s="12"/>
      <c r="S188" s="51"/>
      <c r="T188" s="8"/>
    </row>
    <row r="189" spans="1:20" customFormat="1">
      <c r="A189" s="8"/>
      <c r="B189" s="8"/>
      <c r="C189" s="10"/>
      <c r="D189" s="10"/>
      <c r="E189" s="10"/>
      <c r="F189" s="28"/>
      <c r="G189" s="12"/>
      <c r="H189" s="10"/>
      <c r="I189" s="10"/>
      <c r="J189" s="10"/>
      <c r="K189" s="10"/>
      <c r="L189" s="10"/>
      <c r="M189" s="10">
        <f t="shared" si="18"/>
        <v>0</v>
      </c>
      <c r="N189" s="12">
        <f t="shared" si="19"/>
        <v>0</v>
      </c>
      <c r="O189" s="12">
        <f t="shared" si="20"/>
        <v>0</v>
      </c>
      <c r="P189" s="12"/>
      <c r="Q189" s="12"/>
      <c r="R189" s="12"/>
      <c r="S189" s="51"/>
      <c r="T189" s="8"/>
    </row>
    <row r="190" spans="1:20" customFormat="1">
      <c r="A190" s="8"/>
      <c r="B190" s="8"/>
      <c r="C190" s="10"/>
      <c r="D190" s="10"/>
      <c r="E190" s="10"/>
      <c r="F190" s="28"/>
      <c r="G190" s="12"/>
      <c r="H190" s="10"/>
      <c r="I190" s="10"/>
      <c r="J190" s="10"/>
      <c r="K190" s="10"/>
      <c r="L190" s="10"/>
      <c r="M190" s="10">
        <f t="shared" si="18"/>
        <v>0</v>
      </c>
      <c r="N190" s="12">
        <f t="shared" si="19"/>
        <v>0</v>
      </c>
      <c r="O190" s="12">
        <f t="shared" si="20"/>
        <v>0</v>
      </c>
      <c r="P190" s="12"/>
      <c r="Q190" s="12"/>
      <c r="R190" s="12"/>
      <c r="S190" s="51"/>
      <c r="T190" s="8"/>
    </row>
    <row r="191" spans="1:20" customFormat="1">
      <c r="A191" s="8"/>
      <c r="B191" s="8"/>
      <c r="C191" s="10"/>
      <c r="D191" s="10"/>
      <c r="E191" s="10"/>
      <c r="F191" s="28"/>
      <c r="G191" s="12"/>
      <c r="H191" s="10"/>
      <c r="I191" s="10"/>
      <c r="J191" s="10"/>
      <c r="K191" s="10"/>
      <c r="L191" s="10"/>
      <c r="M191" s="10">
        <f t="shared" si="18"/>
        <v>0</v>
      </c>
      <c r="N191" s="12">
        <f t="shared" si="19"/>
        <v>0</v>
      </c>
      <c r="O191" s="12">
        <f t="shared" si="20"/>
        <v>0</v>
      </c>
      <c r="P191" s="12"/>
      <c r="Q191" s="12"/>
      <c r="R191" s="12"/>
      <c r="S191" s="51"/>
      <c r="T191" s="8"/>
    </row>
    <row r="192" spans="1:20" customFormat="1">
      <c r="A192" s="8"/>
      <c r="B192" s="8"/>
      <c r="C192" s="10"/>
      <c r="D192" s="10"/>
      <c r="E192" s="10"/>
      <c r="F192" s="28"/>
      <c r="G192" s="12"/>
      <c r="H192" s="10"/>
      <c r="I192" s="10"/>
      <c r="J192" s="10"/>
      <c r="K192" s="10"/>
      <c r="L192" s="10"/>
      <c r="M192" s="10">
        <f t="shared" si="18"/>
        <v>0</v>
      </c>
      <c r="N192" s="12">
        <f t="shared" si="19"/>
        <v>0</v>
      </c>
      <c r="O192" s="12">
        <f t="shared" si="20"/>
        <v>0</v>
      </c>
      <c r="P192" s="12"/>
      <c r="Q192" s="12"/>
      <c r="R192" s="12"/>
      <c r="S192" s="51"/>
      <c r="T192" s="8"/>
    </row>
    <row r="193" spans="1:20" customFormat="1">
      <c r="A193" s="8"/>
      <c r="B193" s="8"/>
      <c r="C193" s="10"/>
      <c r="D193" s="10"/>
      <c r="E193" s="10"/>
      <c r="F193" s="28"/>
      <c r="G193" s="12"/>
      <c r="H193" s="10"/>
      <c r="I193" s="10"/>
      <c r="J193" s="10"/>
      <c r="K193" s="10"/>
      <c r="L193" s="10"/>
      <c r="M193" s="10">
        <f t="shared" si="18"/>
        <v>0</v>
      </c>
      <c r="N193" s="12">
        <f t="shared" si="19"/>
        <v>0</v>
      </c>
      <c r="O193" s="12">
        <f t="shared" si="20"/>
        <v>0</v>
      </c>
      <c r="P193" s="12"/>
      <c r="Q193" s="12"/>
      <c r="R193" s="12"/>
      <c r="S193" s="51"/>
      <c r="T193" s="8"/>
    </row>
    <row r="194" spans="1:20" customFormat="1">
      <c r="A194" s="8"/>
      <c r="B194" s="8"/>
      <c r="C194" s="10"/>
      <c r="D194" s="10"/>
      <c r="E194" s="10"/>
      <c r="F194" s="28"/>
      <c r="G194" s="12"/>
      <c r="H194" s="10"/>
      <c r="I194" s="10"/>
      <c r="J194" s="10"/>
      <c r="K194" s="10"/>
      <c r="L194" s="10"/>
      <c r="M194" s="10">
        <f t="shared" si="18"/>
        <v>0</v>
      </c>
      <c r="N194" s="12">
        <f t="shared" si="19"/>
        <v>0</v>
      </c>
      <c r="O194" s="12">
        <f t="shared" si="20"/>
        <v>0</v>
      </c>
      <c r="P194" s="12"/>
      <c r="Q194" s="12"/>
      <c r="R194" s="12"/>
      <c r="S194" s="51"/>
      <c r="T194" s="8"/>
    </row>
    <row r="195" spans="1:20" customFormat="1">
      <c r="A195" s="8"/>
      <c r="B195" s="8"/>
      <c r="C195" s="10"/>
      <c r="D195" s="10"/>
      <c r="E195" s="10"/>
      <c r="F195" s="28"/>
      <c r="G195" s="12"/>
      <c r="H195" s="10"/>
      <c r="I195" s="10"/>
      <c r="J195" s="10"/>
      <c r="K195" s="10"/>
      <c r="L195" s="10"/>
      <c r="M195" s="10">
        <f t="shared" si="18"/>
        <v>0</v>
      </c>
      <c r="N195" s="12">
        <f t="shared" si="19"/>
        <v>0</v>
      </c>
      <c r="O195" s="12">
        <f t="shared" si="20"/>
        <v>0</v>
      </c>
      <c r="P195" s="12"/>
      <c r="Q195" s="12"/>
      <c r="R195" s="12"/>
      <c r="S195" s="51"/>
      <c r="T195" s="8"/>
    </row>
    <row r="196" spans="1:20" customFormat="1">
      <c r="A196" s="8"/>
      <c r="B196" s="8"/>
      <c r="C196" s="10"/>
      <c r="D196" s="10"/>
      <c r="E196" s="10"/>
      <c r="F196" s="28"/>
      <c r="G196" s="12"/>
      <c r="H196" s="10"/>
      <c r="I196" s="10"/>
      <c r="J196" s="10"/>
      <c r="K196" s="10"/>
      <c r="L196" s="10"/>
      <c r="M196" s="10">
        <f t="shared" si="18"/>
        <v>0</v>
      </c>
      <c r="N196" s="12">
        <f t="shared" si="19"/>
        <v>0</v>
      </c>
      <c r="O196" s="12">
        <f t="shared" si="20"/>
        <v>0</v>
      </c>
      <c r="P196" s="12"/>
      <c r="Q196" s="12"/>
      <c r="R196" s="12"/>
      <c r="S196" s="51"/>
      <c r="T196" s="8"/>
    </row>
    <row r="197" spans="1:20" customFormat="1">
      <c r="A197" s="8"/>
      <c r="B197" s="8"/>
      <c r="C197" s="10"/>
      <c r="D197" s="10"/>
      <c r="E197" s="10"/>
      <c r="F197" s="28"/>
      <c r="G197" s="12"/>
      <c r="H197" s="10"/>
      <c r="I197" s="10"/>
      <c r="J197" s="10"/>
      <c r="K197" s="10"/>
      <c r="L197" s="10"/>
      <c r="M197" s="10">
        <f t="shared" si="18"/>
        <v>0</v>
      </c>
      <c r="N197" s="12">
        <f t="shared" si="19"/>
        <v>0</v>
      </c>
      <c r="O197" s="12">
        <f t="shared" si="20"/>
        <v>0</v>
      </c>
      <c r="P197" s="12"/>
      <c r="Q197" s="12"/>
      <c r="R197" s="12"/>
      <c r="S197" s="51"/>
      <c r="T197" s="8"/>
    </row>
    <row r="198" spans="1:20" customFormat="1">
      <c r="A198" s="8"/>
      <c r="B198" s="8"/>
      <c r="C198" s="10"/>
      <c r="D198" s="10"/>
      <c r="E198" s="10"/>
      <c r="F198" s="28"/>
      <c r="G198" s="12"/>
      <c r="H198" s="10"/>
      <c r="I198" s="10"/>
      <c r="J198" s="10"/>
      <c r="K198" s="10"/>
      <c r="L198" s="10"/>
      <c r="M198" s="10">
        <f t="shared" si="18"/>
        <v>0</v>
      </c>
      <c r="N198" s="12">
        <f t="shared" si="19"/>
        <v>0</v>
      </c>
      <c r="O198" s="12">
        <f t="shared" si="20"/>
        <v>0</v>
      </c>
      <c r="P198" s="12"/>
      <c r="Q198" s="12"/>
      <c r="R198" s="12"/>
      <c r="S198" s="51"/>
      <c r="T198" s="8"/>
    </row>
    <row r="199" spans="1:20" customFormat="1">
      <c r="A199" s="8"/>
      <c r="B199" s="8"/>
      <c r="C199" s="10"/>
      <c r="D199" s="10"/>
      <c r="E199" s="10"/>
      <c r="F199" s="28"/>
      <c r="G199" s="12"/>
      <c r="H199" s="10"/>
      <c r="I199" s="10"/>
      <c r="J199" s="10"/>
      <c r="K199" s="10"/>
      <c r="L199" s="10"/>
      <c r="M199" s="10">
        <f t="shared" si="18"/>
        <v>0</v>
      </c>
      <c r="N199" s="12">
        <f t="shared" si="19"/>
        <v>0</v>
      </c>
      <c r="O199" s="12">
        <f t="shared" si="20"/>
        <v>0</v>
      </c>
      <c r="P199" s="12"/>
      <c r="Q199" s="12"/>
      <c r="R199" s="12"/>
      <c r="S199" s="51"/>
      <c r="T199" s="8"/>
    </row>
    <row r="200" spans="1:20" customFormat="1">
      <c r="A200" s="8"/>
      <c r="B200" s="8"/>
      <c r="C200" s="10"/>
      <c r="D200" s="10"/>
      <c r="E200" s="10"/>
      <c r="F200" s="28"/>
      <c r="G200" s="12"/>
      <c r="H200" s="10"/>
      <c r="I200" s="10"/>
      <c r="J200" s="10"/>
      <c r="K200" s="10"/>
      <c r="L200" s="10"/>
      <c r="M200" s="10">
        <f t="shared" si="18"/>
        <v>0</v>
      </c>
      <c r="N200" s="12">
        <f t="shared" si="19"/>
        <v>0</v>
      </c>
      <c r="O200" s="12">
        <f t="shared" si="20"/>
        <v>0</v>
      </c>
      <c r="P200" s="12"/>
      <c r="Q200" s="12"/>
      <c r="R200" s="12"/>
      <c r="S200" s="51"/>
      <c r="T200" s="8"/>
    </row>
    <row r="201" spans="1:20" customFormat="1">
      <c r="A201" s="8"/>
      <c r="B201" s="8"/>
      <c r="C201" s="10"/>
      <c r="D201" s="10"/>
      <c r="E201" s="10"/>
      <c r="F201" s="28"/>
      <c r="G201" s="12"/>
      <c r="H201" s="10"/>
      <c r="I201" s="10"/>
      <c r="J201" s="10"/>
      <c r="K201" s="10"/>
      <c r="L201" s="10"/>
      <c r="M201" s="10">
        <f t="shared" ref="M201:M264" si="21">(H201*H$7)+(I201*I$7)+(J201*J$7)+(K201*K$7)</f>
        <v>0</v>
      </c>
      <c r="N201" s="12">
        <f t="shared" ref="N201:N264" si="22">L201*L$7</f>
        <v>0</v>
      </c>
      <c r="O201" s="12">
        <f t="shared" ref="O201:O264" si="23">M201+N201</f>
        <v>0</v>
      </c>
      <c r="P201" s="12"/>
      <c r="Q201" s="12"/>
      <c r="R201" s="12"/>
      <c r="S201" s="51"/>
      <c r="T201" s="8"/>
    </row>
    <row r="202" spans="1:20" customFormat="1">
      <c r="A202" s="8"/>
      <c r="B202" s="8"/>
      <c r="C202" s="10"/>
      <c r="D202" s="10"/>
      <c r="E202" s="10"/>
      <c r="F202" s="28"/>
      <c r="G202" s="12"/>
      <c r="H202" s="10"/>
      <c r="I202" s="10"/>
      <c r="J202" s="10"/>
      <c r="K202" s="10"/>
      <c r="L202" s="10"/>
      <c r="M202" s="10">
        <f t="shared" si="21"/>
        <v>0</v>
      </c>
      <c r="N202" s="12">
        <f t="shared" si="22"/>
        <v>0</v>
      </c>
      <c r="O202" s="12">
        <f t="shared" si="23"/>
        <v>0</v>
      </c>
      <c r="P202" s="12"/>
      <c r="Q202" s="12"/>
      <c r="R202" s="12"/>
      <c r="S202" s="51"/>
      <c r="T202" s="8"/>
    </row>
    <row r="203" spans="1:20" customFormat="1">
      <c r="A203" s="8"/>
      <c r="B203" s="8"/>
      <c r="C203" s="10"/>
      <c r="D203" s="10"/>
      <c r="E203" s="10"/>
      <c r="F203" s="28"/>
      <c r="G203" s="12"/>
      <c r="H203" s="10"/>
      <c r="I203" s="10"/>
      <c r="J203" s="10"/>
      <c r="K203" s="10"/>
      <c r="L203" s="10"/>
      <c r="M203" s="10">
        <f t="shared" si="21"/>
        <v>0</v>
      </c>
      <c r="N203" s="12">
        <f t="shared" si="22"/>
        <v>0</v>
      </c>
      <c r="O203" s="12">
        <f t="shared" si="23"/>
        <v>0</v>
      </c>
      <c r="P203" s="12"/>
      <c r="Q203" s="12"/>
      <c r="R203" s="12"/>
      <c r="S203" s="51"/>
      <c r="T203" s="8"/>
    </row>
    <row r="204" spans="1:20" customFormat="1">
      <c r="A204" s="8"/>
      <c r="B204" s="8"/>
      <c r="C204" s="10"/>
      <c r="D204" s="10"/>
      <c r="E204" s="10"/>
      <c r="F204" s="28"/>
      <c r="G204" s="12"/>
      <c r="H204" s="10"/>
      <c r="I204" s="10"/>
      <c r="J204" s="10"/>
      <c r="K204" s="10"/>
      <c r="L204" s="10"/>
      <c r="M204" s="10">
        <f t="shared" si="21"/>
        <v>0</v>
      </c>
      <c r="N204" s="12">
        <f t="shared" si="22"/>
        <v>0</v>
      </c>
      <c r="O204" s="12">
        <f t="shared" si="23"/>
        <v>0</v>
      </c>
      <c r="P204" s="12"/>
      <c r="Q204" s="12"/>
      <c r="R204" s="12"/>
      <c r="S204" s="51"/>
      <c r="T204" s="8"/>
    </row>
    <row r="205" spans="1:20" customFormat="1">
      <c r="A205" s="8"/>
      <c r="B205" s="8"/>
      <c r="C205" s="10"/>
      <c r="D205" s="10"/>
      <c r="E205" s="10"/>
      <c r="F205" s="28"/>
      <c r="G205" s="12"/>
      <c r="H205" s="10"/>
      <c r="I205" s="10"/>
      <c r="J205" s="10"/>
      <c r="K205" s="10"/>
      <c r="L205" s="10"/>
      <c r="M205" s="10">
        <f t="shared" si="21"/>
        <v>0</v>
      </c>
      <c r="N205" s="12">
        <f t="shared" si="22"/>
        <v>0</v>
      </c>
      <c r="O205" s="12">
        <f t="shared" si="23"/>
        <v>0</v>
      </c>
      <c r="P205" s="12"/>
      <c r="Q205" s="12"/>
      <c r="R205" s="12"/>
      <c r="S205" s="51"/>
      <c r="T205" s="8"/>
    </row>
    <row r="206" spans="1:20" customFormat="1">
      <c r="A206" s="8"/>
      <c r="B206" s="8"/>
      <c r="C206" s="10"/>
      <c r="D206" s="10"/>
      <c r="E206" s="10"/>
      <c r="F206" s="28"/>
      <c r="G206" s="12"/>
      <c r="H206" s="10"/>
      <c r="I206" s="10"/>
      <c r="J206" s="10"/>
      <c r="K206" s="10"/>
      <c r="L206" s="10"/>
      <c r="M206" s="10">
        <f t="shared" si="21"/>
        <v>0</v>
      </c>
      <c r="N206" s="12">
        <f t="shared" si="22"/>
        <v>0</v>
      </c>
      <c r="O206" s="12">
        <f t="shared" si="23"/>
        <v>0</v>
      </c>
      <c r="P206" s="12"/>
      <c r="Q206" s="12"/>
      <c r="R206" s="12"/>
      <c r="S206" s="51"/>
      <c r="T206" s="8"/>
    </row>
    <row r="207" spans="1:20" customFormat="1">
      <c r="A207" s="8"/>
      <c r="B207" s="8"/>
      <c r="C207" s="10"/>
      <c r="D207" s="10"/>
      <c r="E207" s="10"/>
      <c r="F207" s="28"/>
      <c r="G207" s="12"/>
      <c r="H207" s="10"/>
      <c r="I207" s="10"/>
      <c r="J207" s="10"/>
      <c r="K207" s="10"/>
      <c r="L207" s="10"/>
      <c r="M207" s="10">
        <f t="shared" si="21"/>
        <v>0</v>
      </c>
      <c r="N207" s="12">
        <f t="shared" si="22"/>
        <v>0</v>
      </c>
      <c r="O207" s="12">
        <f t="shared" si="23"/>
        <v>0</v>
      </c>
      <c r="P207" s="12"/>
      <c r="Q207" s="12"/>
      <c r="R207" s="12"/>
      <c r="S207" s="51"/>
      <c r="T207" s="8"/>
    </row>
    <row r="208" spans="1:20" customFormat="1">
      <c r="A208" s="8"/>
      <c r="B208" s="8"/>
      <c r="C208" s="10"/>
      <c r="D208" s="10"/>
      <c r="E208" s="10"/>
      <c r="F208" s="28"/>
      <c r="G208" s="12"/>
      <c r="H208" s="10"/>
      <c r="I208" s="10"/>
      <c r="J208" s="10"/>
      <c r="K208" s="10"/>
      <c r="L208" s="10"/>
      <c r="M208" s="10">
        <f t="shared" si="21"/>
        <v>0</v>
      </c>
      <c r="N208" s="12">
        <f t="shared" si="22"/>
        <v>0</v>
      </c>
      <c r="O208" s="12">
        <f t="shared" si="23"/>
        <v>0</v>
      </c>
      <c r="P208" s="12"/>
      <c r="Q208" s="12"/>
      <c r="R208" s="12"/>
      <c r="S208" s="51"/>
      <c r="T208" s="8"/>
    </row>
    <row r="209" spans="1:20" customFormat="1">
      <c r="A209" s="8"/>
      <c r="B209" s="8"/>
      <c r="C209" s="10"/>
      <c r="D209" s="10"/>
      <c r="E209" s="10"/>
      <c r="F209" s="28"/>
      <c r="G209" s="12"/>
      <c r="H209" s="10"/>
      <c r="I209" s="10"/>
      <c r="J209" s="10"/>
      <c r="K209" s="10"/>
      <c r="L209" s="10"/>
      <c r="M209" s="10">
        <f t="shared" si="21"/>
        <v>0</v>
      </c>
      <c r="N209" s="12">
        <f t="shared" si="22"/>
        <v>0</v>
      </c>
      <c r="O209" s="12">
        <f t="shared" si="23"/>
        <v>0</v>
      </c>
      <c r="P209" s="12"/>
      <c r="Q209" s="12"/>
      <c r="R209" s="12"/>
      <c r="S209" s="51"/>
      <c r="T209" s="8"/>
    </row>
    <row r="210" spans="1:20" customFormat="1">
      <c r="A210" s="8"/>
      <c r="B210" s="8"/>
      <c r="C210" s="10"/>
      <c r="D210" s="10"/>
      <c r="E210" s="10"/>
      <c r="F210" s="28"/>
      <c r="G210" s="12"/>
      <c r="H210" s="10"/>
      <c r="I210" s="10"/>
      <c r="J210" s="10"/>
      <c r="K210" s="10"/>
      <c r="L210" s="10"/>
      <c r="M210" s="10">
        <f t="shared" si="21"/>
        <v>0</v>
      </c>
      <c r="N210" s="12">
        <f t="shared" si="22"/>
        <v>0</v>
      </c>
      <c r="O210" s="12">
        <f t="shared" si="23"/>
        <v>0</v>
      </c>
      <c r="P210" s="12"/>
      <c r="Q210" s="12"/>
      <c r="R210" s="12"/>
      <c r="S210" s="51"/>
      <c r="T210" s="8"/>
    </row>
    <row r="211" spans="1:20" customFormat="1">
      <c r="A211" s="8"/>
      <c r="B211" s="8"/>
      <c r="C211" s="10"/>
      <c r="D211" s="10"/>
      <c r="E211" s="10"/>
      <c r="F211" s="28"/>
      <c r="G211" s="12"/>
      <c r="H211" s="10"/>
      <c r="I211" s="10"/>
      <c r="J211" s="10"/>
      <c r="K211" s="10"/>
      <c r="L211" s="10"/>
      <c r="M211" s="10">
        <f t="shared" si="21"/>
        <v>0</v>
      </c>
      <c r="N211" s="12">
        <f t="shared" si="22"/>
        <v>0</v>
      </c>
      <c r="O211" s="12">
        <f t="shared" si="23"/>
        <v>0</v>
      </c>
      <c r="P211" s="12"/>
      <c r="Q211" s="12"/>
      <c r="R211" s="12"/>
      <c r="S211" s="51"/>
      <c r="T211" s="8"/>
    </row>
    <row r="212" spans="1:20" customFormat="1">
      <c r="A212" s="8"/>
      <c r="B212" s="8"/>
      <c r="C212" s="10"/>
      <c r="D212" s="10"/>
      <c r="E212" s="10"/>
      <c r="F212" s="28"/>
      <c r="G212" s="12"/>
      <c r="H212" s="10"/>
      <c r="I212" s="10"/>
      <c r="J212" s="10"/>
      <c r="K212" s="10"/>
      <c r="L212" s="10"/>
      <c r="M212" s="10">
        <f t="shared" si="21"/>
        <v>0</v>
      </c>
      <c r="N212" s="12">
        <f t="shared" si="22"/>
        <v>0</v>
      </c>
      <c r="O212" s="12">
        <f t="shared" si="23"/>
        <v>0</v>
      </c>
      <c r="P212" s="12"/>
      <c r="Q212" s="12"/>
      <c r="R212" s="12"/>
      <c r="S212" s="51"/>
      <c r="T212" s="8"/>
    </row>
    <row r="213" spans="1:20" customFormat="1">
      <c r="A213" s="8"/>
      <c r="B213" s="8"/>
      <c r="C213" s="10"/>
      <c r="D213" s="10"/>
      <c r="E213" s="10"/>
      <c r="F213" s="28"/>
      <c r="G213" s="12"/>
      <c r="H213" s="10"/>
      <c r="I213" s="10"/>
      <c r="J213" s="10"/>
      <c r="K213" s="10"/>
      <c r="L213" s="10"/>
      <c r="M213" s="10">
        <f t="shared" si="21"/>
        <v>0</v>
      </c>
      <c r="N213" s="12">
        <f t="shared" si="22"/>
        <v>0</v>
      </c>
      <c r="O213" s="12">
        <f t="shared" si="23"/>
        <v>0</v>
      </c>
      <c r="P213" s="12"/>
      <c r="Q213" s="12"/>
      <c r="R213" s="12"/>
      <c r="S213" s="51"/>
      <c r="T213" s="8"/>
    </row>
    <row r="214" spans="1:20" customFormat="1">
      <c r="A214" s="8"/>
      <c r="B214" s="8"/>
      <c r="C214" s="10"/>
      <c r="D214" s="10"/>
      <c r="E214" s="10"/>
      <c r="F214" s="28"/>
      <c r="G214" s="12"/>
      <c r="H214" s="10"/>
      <c r="I214" s="10"/>
      <c r="J214" s="10"/>
      <c r="K214" s="10"/>
      <c r="L214" s="10"/>
      <c r="M214" s="10">
        <f t="shared" si="21"/>
        <v>0</v>
      </c>
      <c r="N214" s="12">
        <f t="shared" si="22"/>
        <v>0</v>
      </c>
      <c r="O214" s="12">
        <f t="shared" si="23"/>
        <v>0</v>
      </c>
      <c r="P214" s="12"/>
      <c r="Q214" s="12"/>
      <c r="R214" s="12"/>
      <c r="S214" s="51"/>
      <c r="T214" s="8"/>
    </row>
    <row r="215" spans="1:20" customFormat="1">
      <c r="A215" s="8"/>
      <c r="B215" s="8"/>
      <c r="C215" s="10"/>
      <c r="D215" s="10"/>
      <c r="E215" s="10"/>
      <c r="F215" s="28"/>
      <c r="G215" s="12"/>
      <c r="H215" s="10"/>
      <c r="I215" s="10"/>
      <c r="J215" s="10"/>
      <c r="K215" s="10"/>
      <c r="L215" s="10"/>
      <c r="M215" s="10">
        <f t="shared" si="21"/>
        <v>0</v>
      </c>
      <c r="N215" s="12">
        <f t="shared" si="22"/>
        <v>0</v>
      </c>
      <c r="O215" s="12">
        <f t="shared" si="23"/>
        <v>0</v>
      </c>
      <c r="P215" s="12"/>
      <c r="Q215" s="12"/>
      <c r="R215" s="12"/>
      <c r="S215" s="51"/>
      <c r="T215" s="8"/>
    </row>
    <row r="216" spans="1:20" customFormat="1">
      <c r="A216" s="8"/>
      <c r="B216" s="8"/>
      <c r="C216" s="10"/>
      <c r="D216" s="10"/>
      <c r="E216" s="10"/>
      <c r="F216" s="28"/>
      <c r="G216" s="12"/>
      <c r="H216" s="10"/>
      <c r="I216" s="10"/>
      <c r="J216" s="10"/>
      <c r="K216" s="10"/>
      <c r="L216" s="10"/>
      <c r="M216" s="10">
        <f t="shared" si="21"/>
        <v>0</v>
      </c>
      <c r="N216" s="12">
        <f t="shared" si="22"/>
        <v>0</v>
      </c>
      <c r="O216" s="12">
        <f t="shared" si="23"/>
        <v>0</v>
      </c>
      <c r="P216" s="12"/>
      <c r="Q216" s="12"/>
      <c r="R216" s="12"/>
      <c r="S216" s="51"/>
      <c r="T216" s="8"/>
    </row>
    <row r="217" spans="1:20" customFormat="1">
      <c r="A217" s="8"/>
      <c r="B217" s="8"/>
      <c r="C217" s="10"/>
      <c r="D217" s="10"/>
      <c r="E217" s="10"/>
      <c r="F217" s="28"/>
      <c r="G217" s="12"/>
      <c r="H217" s="10"/>
      <c r="I217" s="10"/>
      <c r="J217" s="10"/>
      <c r="K217" s="10"/>
      <c r="L217" s="10"/>
      <c r="M217" s="10">
        <f t="shared" si="21"/>
        <v>0</v>
      </c>
      <c r="N217" s="12">
        <f t="shared" si="22"/>
        <v>0</v>
      </c>
      <c r="O217" s="12">
        <f t="shared" si="23"/>
        <v>0</v>
      </c>
      <c r="P217" s="12"/>
      <c r="Q217" s="12"/>
      <c r="R217" s="12"/>
      <c r="S217" s="51"/>
      <c r="T217" s="8"/>
    </row>
    <row r="218" spans="1:20" customFormat="1">
      <c r="A218" s="8"/>
      <c r="B218" s="8"/>
      <c r="C218" s="10"/>
      <c r="D218" s="10"/>
      <c r="E218" s="10"/>
      <c r="F218" s="28"/>
      <c r="G218" s="12"/>
      <c r="H218" s="10"/>
      <c r="I218" s="10"/>
      <c r="J218" s="10"/>
      <c r="K218" s="10"/>
      <c r="L218" s="10"/>
      <c r="M218" s="10">
        <f t="shared" si="21"/>
        <v>0</v>
      </c>
      <c r="N218" s="12">
        <f t="shared" si="22"/>
        <v>0</v>
      </c>
      <c r="O218" s="12">
        <f t="shared" si="23"/>
        <v>0</v>
      </c>
      <c r="P218" s="12"/>
      <c r="Q218" s="12"/>
      <c r="R218" s="12"/>
      <c r="S218" s="51"/>
      <c r="T218" s="8"/>
    </row>
    <row r="219" spans="1:20" customFormat="1">
      <c r="A219" s="8"/>
      <c r="B219" s="8"/>
      <c r="C219" s="10"/>
      <c r="D219" s="10"/>
      <c r="E219" s="10"/>
      <c r="F219" s="28"/>
      <c r="G219" s="12"/>
      <c r="H219" s="10"/>
      <c r="I219" s="10"/>
      <c r="J219" s="10"/>
      <c r="K219" s="10"/>
      <c r="L219" s="10"/>
      <c r="M219" s="10">
        <f t="shared" si="21"/>
        <v>0</v>
      </c>
      <c r="N219" s="12">
        <f t="shared" si="22"/>
        <v>0</v>
      </c>
      <c r="O219" s="12">
        <f t="shared" si="23"/>
        <v>0</v>
      </c>
      <c r="P219" s="12"/>
      <c r="Q219" s="12"/>
      <c r="R219" s="12"/>
      <c r="S219" s="51"/>
      <c r="T219" s="8"/>
    </row>
    <row r="220" spans="1:20" customFormat="1">
      <c r="A220" s="8"/>
      <c r="B220" s="8"/>
      <c r="C220" s="10"/>
      <c r="D220" s="10"/>
      <c r="E220" s="10"/>
      <c r="F220" s="28"/>
      <c r="G220" s="12"/>
      <c r="H220" s="10"/>
      <c r="I220" s="10"/>
      <c r="J220" s="10"/>
      <c r="K220" s="10"/>
      <c r="L220" s="10"/>
      <c r="M220" s="10">
        <f t="shared" si="21"/>
        <v>0</v>
      </c>
      <c r="N220" s="12">
        <f t="shared" si="22"/>
        <v>0</v>
      </c>
      <c r="O220" s="12">
        <f t="shared" si="23"/>
        <v>0</v>
      </c>
      <c r="P220" s="12"/>
      <c r="Q220" s="12"/>
      <c r="R220" s="12"/>
      <c r="S220" s="51"/>
      <c r="T220" s="8"/>
    </row>
    <row r="221" spans="1:20" customFormat="1">
      <c r="A221" s="8"/>
      <c r="B221" s="8"/>
      <c r="C221" s="10"/>
      <c r="D221" s="10"/>
      <c r="E221" s="10"/>
      <c r="F221" s="28"/>
      <c r="G221" s="12"/>
      <c r="H221" s="10"/>
      <c r="I221" s="10"/>
      <c r="J221" s="10"/>
      <c r="K221" s="10"/>
      <c r="L221" s="10"/>
      <c r="M221" s="10">
        <f t="shared" si="21"/>
        <v>0</v>
      </c>
      <c r="N221" s="12">
        <f t="shared" si="22"/>
        <v>0</v>
      </c>
      <c r="O221" s="12">
        <f t="shared" si="23"/>
        <v>0</v>
      </c>
      <c r="P221" s="12"/>
      <c r="Q221" s="12"/>
      <c r="R221" s="12"/>
      <c r="S221" s="51"/>
      <c r="T221" s="8"/>
    </row>
    <row r="222" spans="1:20" customFormat="1">
      <c r="A222" s="8"/>
      <c r="B222" s="8"/>
      <c r="C222" s="10"/>
      <c r="D222" s="10"/>
      <c r="E222" s="10"/>
      <c r="F222" s="28"/>
      <c r="G222" s="12"/>
      <c r="H222" s="10"/>
      <c r="I222" s="10"/>
      <c r="J222" s="10"/>
      <c r="K222" s="10"/>
      <c r="L222" s="10"/>
      <c r="M222" s="10">
        <f t="shared" si="21"/>
        <v>0</v>
      </c>
      <c r="N222" s="12">
        <f t="shared" si="22"/>
        <v>0</v>
      </c>
      <c r="O222" s="12">
        <f t="shared" si="23"/>
        <v>0</v>
      </c>
      <c r="P222" s="12"/>
      <c r="Q222" s="12"/>
      <c r="R222" s="12"/>
      <c r="S222" s="51"/>
      <c r="T222" s="8"/>
    </row>
    <row r="223" spans="1:20" customFormat="1">
      <c r="A223" s="8"/>
      <c r="B223" s="8"/>
      <c r="C223" s="10"/>
      <c r="D223" s="10"/>
      <c r="E223" s="10"/>
      <c r="F223" s="28"/>
      <c r="G223" s="12"/>
      <c r="H223" s="10"/>
      <c r="I223" s="10"/>
      <c r="J223" s="10"/>
      <c r="K223" s="10"/>
      <c r="L223" s="10"/>
      <c r="M223" s="10">
        <f t="shared" si="21"/>
        <v>0</v>
      </c>
      <c r="N223" s="12">
        <f t="shared" si="22"/>
        <v>0</v>
      </c>
      <c r="O223" s="12">
        <f t="shared" si="23"/>
        <v>0</v>
      </c>
      <c r="P223" s="12"/>
      <c r="Q223" s="12"/>
      <c r="R223" s="12"/>
      <c r="S223" s="51"/>
      <c r="T223" s="8"/>
    </row>
    <row r="224" spans="1:20" customFormat="1">
      <c r="A224" s="8"/>
      <c r="B224" s="8"/>
      <c r="C224" s="10"/>
      <c r="D224" s="10"/>
      <c r="E224" s="10"/>
      <c r="F224" s="28"/>
      <c r="G224" s="12"/>
      <c r="H224" s="10"/>
      <c r="I224" s="10"/>
      <c r="J224" s="10"/>
      <c r="K224" s="10"/>
      <c r="L224" s="10"/>
      <c r="M224" s="10">
        <f t="shared" si="21"/>
        <v>0</v>
      </c>
      <c r="N224" s="12">
        <f t="shared" si="22"/>
        <v>0</v>
      </c>
      <c r="O224" s="12">
        <f t="shared" si="23"/>
        <v>0</v>
      </c>
      <c r="P224" s="12"/>
      <c r="Q224" s="12"/>
      <c r="R224" s="12"/>
      <c r="S224" s="51"/>
      <c r="T224" s="8"/>
    </row>
    <row r="225" spans="1:20" customFormat="1">
      <c r="A225" s="8"/>
      <c r="B225" s="8"/>
      <c r="C225" s="10"/>
      <c r="D225" s="10"/>
      <c r="E225" s="10"/>
      <c r="F225" s="28"/>
      <c r="G225" s="12"/>
      <c r="H225" s="10"/>
      <c r="I225" s="10"/>
      <c r="J225" s="10"/>
      <c r="K225" s="10"/>
      <c r="L225" s="10"/>
      <c r="M225" s="10">
        <f t="shared" si="21"/>
        <v>0</v>
      </c>
      <c r="N225" s="12">
        <f t="shared" si="22"/>
        <v>0</v>
      </c>
      <c r="O225" s="12">
        <f t="shared" si="23"/>
        <v>0</v>
      </c>
      <c r="P225" s="12"/>
      <c r="Q225" s="12"/>
      <c r="R225" s="12"/>
      <c r="S225" s="51"/>
      <c r="T225" s="8"/>
    </row>
    <row r="226" spans="1:20" customFormat="1">
      <c r="A226" s="8"/>
      <c r="B226" s="8"/>
      <c r="C226" s="10"/>
      <c r="D226" s="10"/>
      <c r="E226" s="10"/>
      <c r="F226" s="28"/>
      <c r="G226" s="12"/>
      <c r="H226" s="10"/>
      <c r="I226" s="10"/>
      <c r="J226" s="10"/>
      <c r="K226" s="10"/>
      <c r="L226" s="10"/>
      <c r="M226" s="10">
        <f t="shared" si="21"/>
        <v>0</v>
      </c>
      <c r="N226" s="12">
        <f t="shared" si="22"/>
        <v>0</v>
      </c>
      <c r="O226" s="12">
        <f t="shared" si="23"/>
        <v>0</v>
      </c>
      <c r="P226" s="12"/>
      <c r="Q226" s="12"/>
      <c r="R226" s="12"/>
      <c r="S226" s="51"/>
      <c r="T226" s="8"/>
    </row>
    <row r="227" spans="1:20" customFormat="1">
      <c r="A227" s="8"/>
      <c r="B227" s="8"/>
      <c r="C227" s="10"/>
      <c r="D227" s="10"/>
      <c r="E227" s="10"/>
      <c r="F227" s="28"/>
      <c r="G227" s="12"/>
      <c r="H227" s="10"/>
      <c r="I227" s="10"/>
      <c r="J227" s="10"/>
      <c r="K227" s="10"/>
      <c r="L227" s="10"/>
      <c r="M227" s="10">
        <f t="shared" si="21"/>
        <v>0</v>
      </c>
      <c r="N227" s="12">
        <f t="shared" si="22"/>
        <v>0</v>
      </c>
      <c r="O227" s="12">
        <f t="shared" si="23"/>
        <v>0</v>
      </c>
      <c r="P227" s="12"/>
      <c r="Q227" s="12"/>
      <c r="R227" s="12"/>
      <c r="S227" s="51"/>
      <c r="T227" s="8"/>
    </row>
    <row r="228" spans="1:20" customFormat="1">
      <c r="A228" s="8"/>
      <c r="B228" s="8"/>
      <c r="C228" s="10"/>
      <c r="D228" s="10"/>
      <c r="E228" s="10"/>
      <c r="F228" s="28"/>
      <c r="G228" s="12"/>
      <c r="H228" s="10"/>
      <c r="I228" s="10"/>
      <c r="J228" s="10"/>
      <c r="K228" s="10"/>
      <c r="L228" s="10"/>
      <c r="M228" s="10">
        <f t="shared" si="21"/>
        <v>0</v>
      </c>
      <c r="N228" s="12">
        <f t="shared" si="22"/>
        <v>0</v>
      </c>
      <c r="O228" s="12">
        <f t="shared" si="23"/>
        <v>0</v>
      </c>
      <c r="P228" s="12"/>
      <c r="Q228" s="12"/>
      <c r="R228" s="12"/>
      <c r="S228" s="51"/>
      <c r="T228" s="8"/>
    </row>
    <row r="229" spans="1:20" customFormat="1">
      <c r="A229" s="8"/>
      <c r="B229" s="8"/>
      <c r="C229" s="10"/>
      <c r="D229" s="10"/>
      <c r="E229" s="10"/>
      <c r="F229" s="28"/>
      <c r="G229" s="12"/>
      <c r="H229" s="10"/>
      <c r="I229" s="10"/>
      <c r="J229" s="10"/>
      <c r="K229" s="10"/>
      <c r="L229" s="10"/>
      <c r="M229" s="10">
        <f t="shared" si="21"/>
        <v>0</v>
      </c>
      <c r="N229" s="12">
        <f t="shared" si="22"/>
        <v>0</v>
      </c>
      <c r="O229" s="12">
        <f t="shared" si="23"/>
        <v>0</v>
      </c>
      <c r="P229" s="12"/>
      <c r="Q229" s="12"/>
      <c r="R229" s="12"/>
      <c r="S229" s="51"/>
      <c r="T229" s="8"/>
    </row>
    <row r="230" spans="1:20" customFormat="1">
      <c r="A230" s="8"/>
      <c r="B230" s="8"/>
      <c r="C230" s="10"/>
      <c r="D230" s="10"/>
      <c r="E230" s="10"/>
      <c r="F230" s="28"/>
      <c r="G230" s="12"/>
      <c r="H230" s="10"/>
      <c r="I230" s="10"/>
      <c r="J230" s="10"/>
      <c r="K230" s="10"/>
      <c r="L230" s="10"/>
      <c r="M230" s="10">
        <f t="shared" si="21"/>
        <v>0</v>
      </c>
      <c r="N230" s="12">
        <f t="shared" si="22"/>
        <v>0</v>
      </c>
      <c r="O230" s="12">
        <f t="shared" si="23"/>
        <v>0</v>
      </c>
      <c r="P230" s="12"/>
      <c r="Q230" s="12"/>
      <c r="R230" s="12"/>
      <c r="S230" s="51"/>
      <c r="T230" s="8"/>
    </row>
    <row r="231" spans="1:20" customFormat="1">
      <c r="A231" s="8"/>
      <c r="B231" s="8"/>
      <c r="C231" s="10"/>
      <c r="D231" s="10"/>
      <c r="E231" s="10"/>
      <c r="F231" s="28"/>
      <c r="G231" s="12"/>
      <c r="H231" s="10"/>
      <c r="I231" s="10"/>
      <c r="J231" s="10"/>
      <c r="K231" s="10"/>
      <c r="L231" s="10"/>
      <c r="M231" s="10">
        <f t="shared" si="21"/>
        <v>0</v>
      </c>
      <c r="N231" s="12">
        <f t="shared" si="22"/>
        <v>0</v>
      </c>
      <c r="O231" s="12">
        <f t="shared" si="23"/>
        <v>0</v>
      </c>
      <c r="P231" s="12"/>
      <c r="Q231" s="12"/>
      <c r="R231" s="12"/>
      <c r="S231" s="51"/>
      <c r="T231" s="8"/>
    </row>
    <row r="232" spans="1:20" customFormat="1">
      <c r="A232" s="8"/>
      <c r="B232" s="8"/>
      <c r="C232" s="10"/>
      <c r="D232" s="10"/>
      <c r="E232" s="10"/>
      <c r="F232" s="28"/>
      <c r="G232" s="12"/>
      <c r="H232" s="10"/>
      <c r="I232" s="10"/>
      <c r="J232" s="10"/>
      <c r="K232" s="10"/>
      <c r="L232" s="10"/>
      <c r="M232" s="10">
        <f t="shared" si="21"/>
        <v>0</v>
      </c>
      <c r="N232" s="12">
        <f t="shared" si="22"/>
        <v>0</v>
      </c>
      <c r="O232" s="12">
        <f t="shared" si="23"/>
        <v>0</v>
      </c>
      <c r="P232" s="12"/>
      <c r="Q232" s="12"/>
      <c r="R232" s="12"/>
      <c r="S232" s="51"/>
      <c r="T232" s="8"/>
    </row>
    <row r="233" spans="1:20" customFormat="1">
      <c r="A233" s="8"/>
      <c r="B233" s="8"/>
      <c r="C233" s="10"/>
      <c r="D233" s="10"/>
      <c r="E233" s="10"/>
      <c r="F233" s="28"/>
      <c r="G233" s="12"/>
      <c r="H233" s="10"/>
      <c r="I233" s="10"/>
      <c r="J233" s="10"/>
      <c r="K233" s="10"/>
      <c r="L233" s="10"/>
      <c r="M233" s="10">
        <f t="shared" si="21"/>
        <v>0</v>
      </c>
      <c r="N233" s="12">
        <f t="shared" si="22"/>
        <v>0</v>
      </c>
      <c r="O233" s="12">
        <f t="shared" si="23"/>
        <v>0</v>
      </c>
      <c r="P233" s="12"/>
      <c r="Q233" s="12"/>
      <c r="R233" s="12"/>
      <c r="S233" s="51"/>
      <c r="T233" s="8"/>
    </row>
    <row r="234" spans="1:20" customFormat="1">
      <c r="A234" s="8"/>
      <c r="B234" s="8"/>
      <c r="C234" s="10"/>
      <c r="D234" s="10"/>
      <c r="E234" s="10"/>
      <c r="F234" s="28"/>
      <c r="G234" s="12"/>
      <c r="H234" s="10"/>
      <c r="I234" s="10"/>
      <c r="J234" s="10"/>
      <c r="K234" s="10"/>
      <c r="L234" s="10"/>
      <c r="M234" s="10">
        <f t="shared" si="21"/>
        <v>0</v>
      </c>
      <c r="N234" s="12">
        <f t="shared" si="22"/>
        <v>0</v>
      </c>
      <c r="O234" s="12">
        <f t="shared" si="23"/>
        <v>0</v>
      </c>
      <c r="P234" s="12"/>
      <c r="Q234" s="12"/>
      <c r="R234" s="12"/>
      <c r="S234" s="51"/>
      <c r="T234" s="8"/>
    </row>
    <row r="235" spans="1:20" customFormat="1">
      <c r="A235" s="8"/>
      <c r="B235" s="8"/>
      <c r="C235" s="10"/>
      <c r="D235" s="10"/>
      <c r="E235" s="10"/>
      <c r="F235" s="28"/>
      <c r="G235" s="12"/>
      <c r="H235" s="10"/>
      <c r="I235" s="10"/>
      <c r="J235" s="10"/>
      <c r="K235" s="10"/>
      <c r="L235" s="10"/>
      <c r="M235" s="10">
        <f t="shared" si="21"/>
        <v>0</v>
      </c>
      <c r="N235" s="12">
        <f t="shared" si="22"/>
        <v>0</v>
      </c>
      <c r="O235" s="12">
        <f t="shared" si="23"/>
        <v>0</v>
      </c>
      <c r="P235" s="12"/>
      <c r="Q235" s="12"/>
      <c r="R235" s="12"/>
      <c r="S235" s="51"/>
      <c r="T235" s="8"/>
    </row>
    <row r="236" spans="1:20" customFormat="1">
      <c r="A236" s="8"/>
      <c r="B236" s="8"/>
      <c r="C236" s="10"/>
      <c r="D236" s="10"/>
      <c r="E236" s="10"/>
      <c r="F236" s="28"/>
      <c r="G236" s="12"/>
      <c r="H236" s="10"/>
      <c r="I236" s="10"/>
      <c r="J236" s="10"/>
      <c r="K236" s="10"/>
      <c r="L236" s="10"/>
      <c r="M236" s="10">
        <f t="shared" si="21"/>
        <v>0</v>
      </c>
      <c r="N236" s="12">
        <f t="shared" si="22"/>
        <v>0</v>
      </c>
      <c r="O236" s="12">
        <f t="shared" si="23"/>
        <v>0</v>
      </c>
      <c r="P236" s="12"/>
      <c r="Q236" s="12"/>
      <c r="R236" s="12"/>
      <c r="S236" s="51"/>
      <c r="T236" s="8"/>
    </row>
    <row r="237" spans="1:20" customFormat="1">
      <c r="A237" s="8"/>
      <c r="B237" s="8"/>
      <c r="C237" s="10"/>
      <c r="D237" s="10"/>
      <c r="E237" s="10"/>
      <c r="F237" s="28"/>
      <c r="G237" s="12"/>
      <c r="H237" s="10"/>
      <c r="I237" s="10"/>
      <c r="J237" s="10"/>
      <c r="K237" s="10"/>
      <c r="L237" s="10"/>
      <c r="M237" s="10">
        <f t="shared" si="21"/>
        <v>0</v>
      </c>
      <c r="N237" s="12">
        <f t="shared" si="22"/>
        <v>0</v>
      </c>
      <c r="O237" s="12">
        <f t="shared" si="23"/>
        <v>0</v>
      </c>
      <c r="P237" s="12"/>
      <c r="Q237" s="12"/>
      <c r="R237" s="12"/>
      <c r="S237" s="51"/>
      <c r="T237" s="8"/>
    </row>
    <row r="238" spans="1:20" customFormat="1">
      <c r="A238" s="8"/>
      <c r="B238" s="8"/>
      <c r="C238" s="10"/>
      <c r="D238" s="10"/>
      <c r="E238" s="10"/>
      <c r="F238" s="28"/>
      <c r="G238" s="12"/>
      <c r="H238" s="10"/>
      <c r="I238" s="10"/>
      <c r="J238" s="10"/>
      <c r="K238" s="10"/>
      <c r="L238" s="10"/>
      <c r="M238" s="10">
        <f t="shared" si="21"/>
        <v>0</v>
      </c>
      <c r="N238" s="12">
        <f t="shared" si="22"/>
        <v>0</v>
      </c>
      <c r="O238" s="12">
        <f t="shared" si="23"/>
        <v>0</v>
      </c>
      <c r="P238" s="12"/>
      <c r="Q238" s="12"/>
      <c r="R238" s="12"/>
      <c r="S238" s="51"/>
      <c r="T238" s="8"/>
    </row>
    <row r="239" spans="1:20" customFormat="1">
      <c r="A239" s="8"/>
      <c r="B239" s="8"/>
      <c r="C239" s="10"/>
      <c r="D239" s="10"/>
      <c r="E239" s="10"/>
      <c r="F239" s="28"/>
      <c r="G239" s="12"/>
      <c r="H239" s="10"/>
      <c r="I239" s="10"/>
      <c r="J239" s="10"/>
      <c r="K239" s="10"/>
      <c r="L239" s="10"/>
      <c r="M239" s="10">
        <f t="shared" si="21"/>
        <v>0</v>
      </c>
      <c r="N239" s="12">
        <f t="shared" si="22"/>
        <v>0</v>
      </c>
      <c r="O239" s="12">
        <f t="shared" si="23"/>
        <v>0</v>
      </c>
      <c r="P239" s="12"/>
      <c r="Q239" s="12"/>
      <c r="R239" s="12"/>
      <c r="S239" s="51"/>
      <c r="T239" s="8"/>
    </row>
    <row r="240" spans="1:20" customFormat="1">
      <c r="A240" s="8"/>
      <c r="B240" s="8"/>
      <c r="C240" s="10"/>
      <c r="D240" s="10"/>
      <c r="E240" s="10"/>
      <c r="F240" s="28"/>
      <c r="G240" s="12"/>
      <c r="H240" s="10"/>
      <c r="I240" s="10"/>
      <c r="J240" s="10"/>
      <c r="K240" s="10"/>
      <c r="L240" s="10"/>
      <c r="M240" s="10">
        <f t="shared" si="21"/>
        <v>0</v>
      </c>
      <c r="N240" s="12">
        <f t="shared" si="22"/>
        <v>0</v>
      </c>
      <c r="O240" s="12">
        <f t="shared" si="23"/>
        <v>0</v>
      </c>
      <c r="P240" s="12"/>
      <c r="Q240" s="12"/>
      <c r="R240" s="12"/>
      <c r="S240" s="51"/>
      <c r="T240" s="8"/>
    </row>
    <row r="241" spans="1:20" customFormat="1">
      <c r="A241" s="8"/>
      <c r="B241" s="8"/>
      <c r="C241" s="10"/>
      <c r="D241" s="10"/>
      <c r="E241" s="10"/>
      <c r="F241" s="28"/>
      <c r="G241" s="12"/>
      <c r="H241" s="10"/>
      <c r="I241" s="10"/>
      <c r="J241" s="10"/>
      <c r="K241" s="10"/>
      <c r="L241" s="10"/>
      <c r="M241" s="10">
        <f t="shared" si="21"/>
        <v>0</v>
      </c>
      <c r="N241" s="12">
        <f t="shared" si="22"/>
        <v>0</v>
      </c>
      <c r="O241" s="12">
        <f t="shared" si="23"/>
        <v>0</v>
      </c>
      <c r="P241" s="12"/>
      <c r="Q241" s="12"/>
      <c r="R241" s="12"/>
      <c r="S241" s="51"/>
      <c r="T241" s="8"/>
    </row>
    <row r="242" spans="1:20" customFormat="1">
      <c r="A242" s="8"/>
      <c r="B242" s="8"/>
      <c r="C242" s="10"/>
      <c r="D242" s="10"/>
      <c r="E242" s="10"/>
      <c r="F242" s="28"/>
      <c r="G242" s="12"/>
      <c r="H242" s="10"/>
      <c r="I242" s="10"/>
      <c r="J242" s="10"/>
      <c r="K242" s="10"/>
      <c r="L242" s="10"/>
      <c r="M242" s="10">
        <f t="shared" si="21"/>
        <v>0</v>
      </c>
      <c r="N242" s="12">
        <f t="shared" si="22"/>
        <v>0</v>
      </c>
      <c r="O242" s="12">
        <f t="shared" si="23"/>
        <v>0</v>
      </c>
      <c r="P242" s="12"/>
      <c r="Q242" s="12"/>
      <c r="R242" s="12"/>
      <c r="S242" s="51"/>
      <c r="T242" s="8"/>
    </row>
    <row r="243" spans="1:20" customFormat="1">
      <c r="A243" s="8"/>
      <c r="B243" s="8"/>
      <c r="C243" s="10"/>
      <c r="D243" s="10"/>
      <c r="E243" s="10"/>
      <c r="F243" s="28"/>
      <c r="G243" s="12"/>
      <c r="H243" s="10"/>
      <c r="I243" s="10"/>
      <c r="J243" s="10"/>
      <c r="K243" s="10"/>
      <c r="L243" s="10"/>
      <c r="M243" s="10">
        <f t="shared" si="21"/>
        <v>0</v>
      </c>
      <c r="N243" s="12">
        <f t="shared" si="22"/>
        <v>0</v>
      </c>
      <c r="O243" s="12">
        <f t="shared" si="23"/>
        <v>0</v>
      </c>
      <c r="P243" s="12"/>
      <c r="Q243" s="12"/>
      <c r="R243" s="12"/>
      <c r="S243" s="51"/>
      <c r="T243" s="8"/>
    </row>
    <row r="244" spans="1:20" customFormat="1">
      <c r="A244" s="8"/>
      <c r="B244" s="8"/>
      <c r="C244" s="10"/>
      <c r="D244" s="10"/>
      <c r="E244" s="10"/>
      <c r="F244" s="28"/>
      <c r="G244" s="12"/>
      <c r="H244" s="10"/>
      <c r="I244" s="10"/>
      <c r="J244" s="10"/>
      <c r="K244" s="10"/>
      <c r="L244" s="10"/>
      <c r="M244" s="10">
        <f t="shared" si="21"/>
        <v>0</v>
      </c>
      <c r="N244" s="12">
        <f t="shared" si="22"/>
        <v>0</v>
      </c>
      <c r="O244" s="12">
        <f t="shared" si="23"/>
        <v>0</v>
      </c>
      <c r="P244" s="12"/>
      <c r="Q244" s="12"/>
      <c r="R244" s="12"/>
      <c r="S244" s="51"/>
      <c r="T244" s="8"/>
    </row>
    <row r="245" spans="1:20" customFormat="1">
      <c r="A245" s="8"/>
      <c r="B245" s="8"/>
      <c r="C245" s="10"/>
      <c r="D245" s="10"/>
      <c r="E245" s="10"/>
      <c r="F245" s="28"/>
      <c r="G245" s="12"/>
      <c r="H245" s="10"/>
      <c r="I245" s="10"/>
      <c r="J245" s="10"/>
      <c r="K245" s="10"/>
      <c r="L245" s="10"/>
      <c r="M245" s="10">
        <f t="shared" si="21"/>
        <v>0</v>
      </c>
      <c r="N245" s="12">
        <f t="shared" si="22"/>
        <v>0</v>
      </c>
      <c r="O245" s="12">
        <f t="shared" si="23"/>
        <v>0</v>
      </c>
      <c r="P245" s="12"/>
      <c r="Q245" s="12"/>
      <c r="R245" s="12"/>
      <c r="S245" s="51"/>
      <c r="T245" s="8"/>
    </row>
    <row r="246" spans="1:20" customFormat="1">
      <c r="A246" s="8"/>
      <c r="B246" s="8"/>
      <c r="C246" s="10"/>
      <c r="D246" s="10"/>
      <c r="E246" s="10"/>
      <c r="F246" s="28"/>
      <c r="G246" s="12"/>
      <c r="H246" s="10"/>
      <c r="I246" s="10"/>
      <c r="J246" s="10"/>
      <c r="K246" s="10"/>
      <c r="L246" s="10"/>
      <c r="M246" s="10">
        <f t="shared" si="21"/>
        <v>0</v>
      </c>
      <c r="N246" s="12">
        <f t="shared" si="22"/>
        <v>0</v>
      </c>
      <c r="O246" s="12">
        <f t="shared" si="23"/>
        <v>0</v>
      </c>
      <c r="P246" s="12"/>
      <c r="Q246" s="12"/>
      <c r="R246" s="12"/>
      <c r="S246" s="51"/>
      <c r="T246" s="8"/>
    </row>
    <row r="247" spans="1:20" customFormat="1">
      <c r="A247" s="8"/>
      <c r="B247" s="8"/>
      <c r="C247" s="10"/>
      <c r="D247" s="10"/>
      <c r="E247" s="10"/>
      <c r="F247" s="28"/>
      <c r="G247" s="12"/>
      <c r="H247" s="10"/>
      <c r="I247" s="10"/>
      <c r="J247" s="10"/>
      <c r="K247" s="10"/>
      <c r="L247" s="10"/>
      <c r="M247" s="10">
        <f t="shared" si="21"/>
        <v>0</v>
      </c>
      <c r="N247" s="12">
        <f t="shared" si="22"/>
        <v>0</v>
      </c>
      <c r="O247" s="12">
        <f t="shared" si="23"/>
        <v>0</v>
      </c>
      <c r="P247" s="12"/>
      <c r="Q247" s="12"/>
      <c r="R247" s="12"/>
      <c r="S247" s="51"/>
      <c r="T247" s="8"/>
    </row>
    <row r="248" spans="1:20" customFormat="1">
      <c r="A248" s="8"/>
      <c r="B248" s="8"/>
      <c r="C248" s="10"/>
      <c r="D248" s="10"/>
      <c r="E248" s="10"/>
      <c r="F248" s="28"/>
      <c r="G248" s="12"/>
      <c r="H248" s="10"/>
      <c r="I248" s="10"/>
      <c r="J248" s="10"/>
      <c r="K248" s="10"/>
      <c r="L248" s="10"/>
      <c r="M248" s="10">
        <f t="shared" si="21"/>
        <v>0</v>
      </c>
      <c r="N248" s="12">
        <f t="shared" si="22"/>
        <v>0</v>
      </c>
      <c r="O248" s="12">
        <f t="shared" si="23"/>
        <v>0</v>
      </c>
      <c r="P248" s="12"/>
      <c r="Q248" s="12"/>
      <c r="R248" s="12"/>
      <c r="S248" s="51"/>
      <c r="T248" s="8"/>
    </row>
    <row r="249" spans="1:20" customFormat="1">
      <c r="A249" s="8"/>
      <c r="B249" s="8"/>
      <c r="C249" s="10"/>
      <c r="D249" s="10"/>
      <c r="E249" s="10"/>
      <c r="F249" s="28"/>
      <c r="G249" s="12"/>
      <c r="H249" s="10"/>
      <c r="I249" s="10"/>
      <c r="J249" s="10"/>
      <c r="K249" s="10"/>
      <c r="L249" s="10"/>
      <c r="M249" s="10">
        <f t="shared" si="21"/>
        <v>0</v>
      </c>
      <c r="N249" s="12">
        <f t="shared" si="22"/>
        <v>0</v>
      </c>
      <c r="O249" s="12">
        <f t="shared" si="23"/>
        <v>0</v>
      </c>
      <c r="P249" s="12"/>
      <c r="Q249" s="12"/>
      <c r="R249" s="12"/>
      <c r="S249" s="51"/>
      <c r="T249" s="8"/>
    </row>
    <row r="250" spans="1:20" customFormat="1">
      <c r="A250" s="8"/>
      <c r="B250" s="8"/>
      <c r="C250" s="10"/>
      <c r="D250" s="10"/>
      <c r="E250" s="10"/>
      <c r="F250" s="28"/>
      <c r="G250" s="12"/>
      <c r="H250" s="10"/>
      <c r="I250" s="10"/>
      <c r="J250" s="10"/>
      <c r="K250" s="10"/>
      <c r="L250" s="10"/>
      <c r="M250" s="10">
        <f t="shared" si="21"/>
        <v>0</v>
      </c>
      <c r="N250" s="12">
        <f t="shared" si="22"/>
        <v>0</v>
      </c>
      <c r="O250" s="12">
        <f t="shared" si="23"/>
        <v>0</v>
      </c>
      <c r="P250" s="12"/>
      <c r="Q250" s="12"/>
      <c r="R250" s="12"/>
      <c r="S250" s="51"/>
      <c r="T250" s="8"/>
    </row>
    <row r="251" spans="1:20" customFormat="1">
      <c r="A251" s="8"/>
      <c r="B251" s="8"/>
      <c r="C251" s="10"/>
      <c r="D251" s="10"/>
      <c r="E251" s="10"/>
      <c r="F251" s="28"/>
      <c r="G251" s="12"/>
      <c r="H251" s="10"/>
      <c r="I251" s="10"/>
      <c r="J251" s="10"/>
      <c r="K251" s="10"/>
      <c r="L251" s="10"/>
      <c r="M251" s="10">
        <f t="shared" si="21"/>
        <v>0</v>
      </c>
      <c r="N251" s="12">
        <f t="shared" si="22"/>
        <v>0</v>
      </c>
      <c r="O251" s="12">
        <f t="shared" si="23"/>
        <v>0</v>
      </c>
      <c r="P251" s="12"/>
      <c r="Q251" s="12"/>
      <c r="R251" s="12"/>
      <c r="S251" s="51"/>
      <c r="T251" s="8"/>
    </row>
    <row r="252" spans="1:20" customFormat="1">
      <c r="A252" s="8"/>
      <c r="B252" s="8"/>
      <c r="C252" s="10"/>
      <c r="D252" s="10"/>
      <c r="E252" s="10"/>
      <c r="F252" s="28"/>
      <c r="G252" s="12"/>
      <c r="H252" s="10"/>
      <c r="I252" s="10"/>
      <c r="J252" s="10"/>
      <c r="K252" s="10"/>
      <c r="L252" s="10"/>
      <c r="M252" s="10">
        <f t="shared" si="21"/>
        <v>0</v>
      </c>
      <c r="N252" s="12">
        <f t="shared" si="22"/>
        <v>0</v>
      </c>
      <c r="O252" s="12">
        <f t="shared" si="23"/>
        <v>0</v>
      </c>
      <c r="P252" s="12"/>
      <c r="Q252" s="12"/>
      <c r="R252" s="12"/>
      <c r="S252" s="51"/>
      <c r="T252" s="8"/>
    </row>
    <row r="253" spans="1:20" customFormat="1">
      <c r="A253" s="8"/>
      <c r="B253" s="8"/>
      <c r="C253" s="10"/>
      <c r="D253" s="10"/>
      <c r="E253" s="10"/>
      <c r="F253" s="28"/>
      <c r="G253" s="12"/>
      <c r="H253" s="10"/>
      <c r="I253" s="10"/>
      <c r="J253" s="10"/>
      <c r="K253" s="10"/>
      <c r="L253" s="10"/>
      <c r="M253" s="10">
        <f t="shared" si="21"/>
        <v>0</v>
      </c>
      <c r="N253" s="12">
        <f t="shared" si="22"/>
        <v>0</v>
      </c>
      <c r="O253" s="12">
        <f t="shared" si="23"/>
        <v>0</v>
      </c>
      <c r="P253" s="12"/>
      <c r="Q253" s="12"/>
      <c r="R253" s="12"/>
      <c r="S253" s="51"/>
      <c r="T253" s="8"/>
    </row>
    <row r="254" spans="1:20" customFormat="1">
      <c r="A254" s="8"/>
      <c r="B254" s="8"/>
      <c r="C254" s="10"/>
      <c r="D254" s="10"/>
      <c r="E254" s="10"/>
      <c r="F254" s="28"/>
      <c r="G254" s="12"/>
      <c r="H254" s="10"/>
      <c r="I254" s="10"/>
      <c r="J254" s="10"/>
      <c r="K254" s="10"/>
      <c r="L254" s="10"/>
      <c r="M254" s="10">
        <f t="shared" si="21"/>
        <v>0</v>
      </c>
      <c r="N254" s="12">
        <f t="shared" si="22"/>
        <v>0</v>
      </c>
      <c r="O254" s="12">
        <f t="shared" si="23"/>
        <v>0</v>
      </c>
      <c r="P254" s="12"/>
      <c r="Q254" s="12"/>
      <c r="R254" s="12"/>
      <c r="S254" s="51"/>
      <c r="T254" s="8"/>
    </row>
    <row r="255" spans="1:20" customFormat="1">
      <c r="A255" s="8"/>
      <c r="B255" s="8"/>
      <c r="C255" s="10"/>
      <c r="D255" s="10"/>
      <c r="E255" s="10"/>
      <c r="F255" s="28"/>
      <c r="G255" s="12"/>
      <c r="H255" s="10"/>
      <c r="I255" s="10"/>
      <c r="J255" s="10"/>
      <c r="K255" s="10"/>
      <c r="L255" s="10"/>
      <c r="M255" s="10">
        <f t="shared" si="21"/>
        <v>0</v>
      </c>
      <c r="N255" s="12">
        <f t="shared" si="22"/>
        <v>0</v>
      </c>
      <c r="O255" s="12">
        <f t="shared" si="23"/>
        <v>0</v>
      </c>
      <c r="P255" s="12"/>
      <c r="Q255" s="12"/>
      <c r="R255" s="12"/>
      <c r="S255" s="51"/>
      <c r="T255" s="8"/>
    </row>
    <row r="256" spans="1:20" customFormat="1">
      <c r="A256" s="8"/>
      <c r="B256" s="8"/>
      <c r="C256" s="10"/>
      <c r="D256" s="10"/>
      <c r="E256" s="10"/>
      <c r="F256" s="28"/>
      <c r="G256" s="12"/>
      <c r="H256" s="10"/>
      <c r="I256" s="10"/>
      <c r="J256" s="10"/>
      <c r="K256" s="10"/>
      <c r="L256" s="10"/>
      <c r="M256" s="10">
        <f t="shared" si="21"/>
        <v>0</v>
      </c>
      <c r="N256" s="12">
        <f t="shared" si="22"/>
        <v>0</v>
      </c>
      <c r="O256" s="12">
        <f t="shared" si="23"/>
        <v>0</v>
      </c>
      <c r="P256" s="12"/>
      <c r="Q256" s="12"/>
      <c r="R256" s="12"/>
      <c r="S256" s="51"/>
      <c r="T256" s="8"/>
    </row>
    <row r="257" spans="1:20" customFormat="1">
      <c r="A257" s="8"/>
      <c r="B257" s="8"/>
      <c r="C257" s="10"/>
      <c r="D257" s="10"/>
      <c r="E257" s="10"/>
      <c r="F257" s="28"/>
      <c r="G257" s="12"/>
      <c r="H257" s="10"/>
      <c r="I257" s="10"/>
      <c r="J257" s="10"/>
      <c r="K257" s="10"/>
      <c r="L257" s="10"/>
      <c r="M257" s="10">
        <f t="shared" si="21"/>
        <v>0</v>
      </c>
      <c r="N257" s="12">
        <f t="shared" si="22"/>
        <v>0</v>
      </c>
      <c r="O257" s="12">
        <f t="shared" si="23"/>
        <v>0</v>
      </c>
      <c r="P257" s="12"/>
      <c r="Q257" s="12"/>
      <c r="R257" s="12"/>
      <c r="S257" s="51"/>
      <c r="T257" s="8"/>
    </row>
    <row r="258" spans="1:20" customFormat="1">
      <c r="A258" s="8"/>
      <c r="B258" s="8"/>
      <c r="C258" s="10"/>
      <c r="D258" s="10"/>
      <c r="E258" s="10"/>
      <c r="F258" s="28"/>
      <c r="G258" s="12"/>
      <c r="H258" s="10"/>
      <c r="I258" s="10"/>
      <c r="J258" s="10"/>
      <c r="K258" s="10"/>
      <c r="L258" s="10"/>
      <c r="M258" s="10">
        <f t="shared" si="21"/>
        <v>0</v>
      </c>
      <c r="N258" s="12">
        <f t="shared" si="22"/>
        <v>0</v>
      </c>
      <c r="O258" s="12">
        <f t="shared" si="23"/>
        <v>0</v>
      </c>
      <c r="P258" s="12"/>
      <c r="Q258" s="12"/>
      <c r="R258" s="12"/>
      <c r="S258" s="51"/>
      <c r="T258" s="8"/>
    </row>
    <row r="259" spans="1:20" customFormat="1">
      <c r="A259" s="8"/>
      <c r="B259" s="8"/>
      <c r="C259" s="10"/>
      <c r="D259" s="10"/>
      <c r="E259" s="10"/>
      <c r="F259" s="28"/>
      <c r="G259" s="12"/>
      <c r="H259" s="10"/>
      <c r="I259" s="10"/>
      <c r="J259" s="10"/>
      <c r="K259" s="10"/>
      <c r="L259" s="10"/>
      <c r="M259" s="10">
        <f t="shared" si="21"/>
        <v>0</v>
      </c>
      <c r="N259" s="12">
        <f t="shared" si="22"/>
        <v>0</v>
      </c>
      <c r="O259" s="12">
        <f t="shared" si="23"/>
        <v>0</v>
      </c>
      <c r="P259" s="12"/>
      <c r="Q259" s="12"/>
      <c r="R259" s="12"/>
      <c r="S259" s="51"/>
      <c r="T259" s="8"/>
    </row>
    <row r="260" spans="1:20" customFormat="1">
      <c r="A260" s="8"/>
      <c r="B260" s="8"/>
      <c r="C260" s="10"/>
      <c r="D260" s="10"/>
      <c r="E260" s="10"/>
      <c r="F260" s="28"/>
      <c r="G260" s="12"/>
      <c r="H260" s="10"/>
      <c r="I260" s="10"/>
      <c r="J260" s="10"/>
      <c r="K260" s="10"/>
      <c r="L260" s="10"/>
      <c r="M260" s="10">
        <f t="shared" si="21"/>
        <v>0</v>
      </c>
      <c r="N260" s="12">
        <f t="shared" si="22"/>
        <v>0</v>
      </c>
      <c r="O260" s="12">
        <f t="shared" si="23"/>
        <v>0</v>
      </c>
      <c r="P260" s="12"/>
      <c r="Q260" s="12"/>
      <c r="R260" s="12"/>
      <c r="S260" s="51"/>
      <c r="T260" s="8"/>
    </row>
    <row r="261" spans="1:20" customFormat="1">
      <c r="A261" s="8"/>
      <c r="B261" s="8"/>
      <c r="C261" s="10"/>
      <c r="D261" s="10"/>
      <c r="E261" s="10"/>
      <c r="F261" s="28"/>
      <c r="G261" s="12"/>
      <c r="H261" s="10"/>
      <c r="I261" s="10"/>
      <c r="J261" s="10"/>
      <c r="K261" s="10"/>
      <c r="L261" s="10"/>
      <c r="M261" s="10">
        <f t="shared" si="21"/>
        <v>0</v>
      </c>
      <c r="N261" s="12">
        <f t="shared" si="22"/>
        <v>0</v>
      </c>
      <c r="O261" s="12">
        <f t="shared" si="23"/>
        <v>0</v>
      </c>
      <c r="P261" s="12"/>
      <c r="Q261" s="12"/>
      <c r="R261" s="12"/>
      <c r="S261" s="51"/>
      <c r="T261" s="8"/>
    </row>
    <row r="262" spans="1:20" customFormat="1">
      <c r="A262" s="8"/>
      <c r="B262" s="8"/>
      <c r="C262" s="10"/>
      <c r="D262" s="10"/>
      <c r="E262" s="10"/>
      <c r="F262" s="28"/>
      <c r="G262" s="12"/>
      <c r="H262" s="10"/>
      <c r="I262" s="10"/>
      <c r="J262" s="10"/>
      <c r="K262" s="10"/>
      <c r="L262" s="10"/>
      <c r="M262" s="10">
        <f t="shared" si="21"/>
        <v>0</v>
      </c>
      <c r="N262" s="12">
        <f t="shared" si="22"/>
        <v>0</v>
      </c>
      <c r="O262" s="12">
        <f t="shared" si="23"/>
        <v>0</v>
      </c>
      <c r="P262" s="12"/>
      <c r="Q262" s="12"/>
      <c r="R262" s="12"/>
      <c r="S262" s="51"/>
      <c r="T262" s="8"/>
    </row>
    <row r="263" spans="1:20" customFormat="1">
      <c r="A263" s="8"/>
      <c r="B263" s="8"/>
      <c r="C263" s="10"/>
      <c r="D263" s="10"/>
      <c r="E263" s="10"/>
      <c r="F263" s="28"/>
      <c r="G263" s="12"/>
      <c r="H263" s="10"/>
      <c r="I263" s="10"/>
      <c r="J263" s="10"/>
      <c r="K263" s="10"/>
      <c r="L263" s="10"/>
      <c r="M263" s="10">
        <f t="shared" si="21"/>
        <v>0</v>
      </c>
      <c r="N263" s="12">
        <f t="shared" si="22"/>
        <v>0</v>
      </c>
      <c r="O263" s="12">
        <f t="shared" si="23"/>
        <v>0</v>
      </c>
      <c r="P263" s="12"/>
      <c r="Q263" s="12"/>
      <c r="R263" s="12"/>
      <c r="S263" s="51"/>
      <c r="T263" s="8"/>
    </row>
    <row r="264" spans="1:20" customFormat="1">
      <c r="A264" s="8"/>
      <c r="B264" s="8"/>
      <c r="C264" s="10"/>
      <c r="D264" s="10"/>
      <c r="E264" s="10"/>
      <c r="F264" s="28"/>
      <c r="G264" s="12"/>
      <c r="H264" s="10"/>
      <c r="I264" s="10"/>
      <c r="J264" s="10"/>
      <c r="K264" s="10"/>
      <c r="L264" s="10"/>
      <c r="M264" s="10">
        <f t="shared" si="21"/>
        <v>0</v>
      </c>
      <c r="N264" s="12">
        <f t="shared" si="22"/>
        <v>0</v>
      </c>
      <c r="O264" s="12">
        <f t="shared" si="23"/>
        <v>0</v>
      </c>
      <c r="P264" s="12"/>
      <c r="Q264" s="12"/>
      <c r="R264" s="12"/>
      <c r="S264" s="51"/>
      <c r="T264" s="8"/>
    </row>
    <row r="265" spans="1:20" customFormat="1">
      <c r="A265" s="8"/>
      <c r="B265" s="8"/>
      <c r="C265" s="10"/>
      <c r="D265" s="10"/>
      <c r="E265" s="10"/>
      <c r="F265" s="28"/>
      <c r="G265" s="12"/>
      <c r="H265" s="10"/>
      <c r="I265" s="10"/>
      <c r="J265" s="10"/>
      <c r="K265" s="10"/>
      <c r="L265" s="10"/>
      <c r="M265" s="10">
        <f t="shared" ref="M265:M302" si="24">(H265*H$7)+(I265*I$7)+(J265*J$7)+(K265*K$7)</f>
        <v>0</v>
      </c>
      <c r="N265" s="12">
        <f t="shared" ref="N265:N302" si="25">L265*L$7</f>
        <v>0</v>
      </c>
      <c r="O265" s="12">
        <f t="shared" ref="O265:O302" si="26">M265+N265</f>
        <v>0</v>
      </c>
      <c r="P265" s="12"/>
      <c r="Q265" s="12"/>
      <c r="R265" s="12"/>
      <c r="S265" s="51"/>
      <c r="T265" s="8"/>
    </row>
    <row r="266" spans="1:20" customFormat="1">
      <c r="A266" s="8"/>
      <c r="B266" s="8"/>
      <c r="C266" s="10"/>
      <c r="D266" s="10"/>
      <c r="E266" s="10"/>
      <c r="F266" s="28"/>
      <c r="G266" s="12"/>
      <c r="H266" s="10"/>
      <c r="I266" s="10"/>
      <c r="J266" s="10"/>
      <c r="K266" s="10"/>
      <c r="L266" s="10"/>
      <c r="M266" s="10">
        <f t="shared" si="24"/>
        <v>0</v>
      </c>
      <c r="N266" s="12">
        <f t="shared" si="25"/>
        <v>0</v>
      </c>
      <c r="O266" s="12">
        <f t="shared" si="26"/>
        <v>0</v>
      </c>
      <c r="P266" s="12"/>
      <c r="Q266" s="12"/>
      <c r="R266" s="12"/>
      <c r="S266" s="51"/>
      <c r="T266" s="8"/>
    </row>
    <row r="267" spans="1:20" customFormat="1">
      <c r="A267" s="8"/>
      <c r="B267" s="8"/>
      <c r="C267" s="10"/>
      <c r="D267" s="10"/>
      <c r="E267" s="10"/>
      <c r="F267" s="28"/>
      <c r="G267" s="12"/>
      <c r="H267" s="10"/>
      <c r="I267" s="10"/>
      <c r="J267" s="10"/>
      <c r="K267" s="10"/>
      <c r="L267" s="10"/>
      <c r="M267" s="10">
        <f t="shared" si="24"/>
        <v>0</v>
      </c>
      <c r="N267" s="12">
        <f t="shared" si="25"/>
        <v>0</v>
      </c>
      <c r="O267" s="12">
        <f t="shared" si="26"/>
        <v>0</v>
      </c>
      <c r="P267" s="12"/>
      <c r="Q267" s="12"/>
      <c r="R267" s="12"/>
      <c r="S267" s="51"/>
      <c r="T267" s="8"/>
    </row>
    <row r="268" spans="1:20" customFormat="1">
      <c r="A268" s="8"/>
      <c r="B268" s="8"/>
      <c r="C268" s="10"/>
      <c r="D268" s="10"/>
      <c r="E268" s="10"/>
      <c r="F268" s="28"/>
      <c r="G268" s="12"/>
      <c r="H268" s="10"/>
      <c r="I268" s="10"/>
      <c r="J268" s="10"/>
      <c r="K268" s="10"/>
      <c r="L268" s="10"/>
      <c r="M268" s="10">
        <f t="shared" si="24"/>
        <v>0</v>
      </c>
      <c r="N268" s="12">
        <f t="shared" si="25"/>
        <v>0</v>
      </c>
      <c r="O268" s="12">
        <f t="shared" si="26"/>
        <v>0</v>
      </c>
      <c r="P268" s="12"/>
      <c r="Q268" s="12"/>
      <c r="R268" s="12"/>
      <c r="S268" s="51"/>
      <c r="T268" s="8"/>
    </row>
    <row r="269" spans="1:20" customFormat="1">
      <c r="A269" s="8"/>
      <c r="B269" s="8"/>
      <c r="C269" s="10"/>
      <c r="D269" s="10"/>
      <c r="E269" s="10"/>
      <c r="F269" s="28"/>
      <c r="G269" s="12"/>
      <c r="H269" s="10"/>
      <c r="I269" s="10"/>
      <c r="J269" s="10"/>
      <c r="K269" s="10"/>
      <c r="L269" s="10"/>
      <c r="M269" s="10">
        <f t="shared" si="24"/>
        <v>0</v>
      </c>
      <c r="N269" s="12">
        <f t="shared" si="25"/>
        <v>0</v>
      </c>
      <c r="O269" s="12">
        <f t="shared" si="26"/>
        <v>0</v>
      </c>
      <c r="P269" s="12"/>
      <c r="Q269" s="12"/>
      <c r="R269" s="12"/>
      <c r="S269" s="51"/>
      <c r="T269" s="8"/>
    </row>
    <row r="270" spans="1:20" customFormat="1">
      <c r="A270" s="8"/>
      <c r="B270" s="8"/>
      <c r="C270" s="10"/>
      <c r="D270" s="10"/>
      <c r="E270" s="10"/>
      <c r="F270" s="28"/>
      <c r="G270" s="12"/>
      <c r="H270" s="10"/>
      <c r="I270" s="10"/>
      <c r="J270" s="10"/>
      <c r="K270" s="10"/>
      <c r="L270" s="10"/>
      <c r="M270" s="10">
        <f t="shared" si="24"/>
        <v>0</v>
      </c>
      <c r="N270" s="12">
        <f t="shared" si="25"/>
        <v>0</v>
      </c>
      <c r="O270" s="12">
        <f t="shared" si="26"/>
        <v>0</v>
      </c>
      <c r="P270" s="12"/>
      <c r="Q270" s="12"/>
      <c r="R270" s="12"/>
      <c r="S270" s="51"/>
      <c r="T270" s="8"/>
    </row>
    <row r="271" spans="1:20" customFormat="1">
      <c r="A271" s="8"/>
      <c r="B271" s="8"/>
      <c r="C271" s="10"/>
      <c r="D271" s="10"/>
      <c r="E271" s="10"/>
      <c r="F271" s="28"/>
      <c r="G271" s="12"/>
      <c r="H271" s="10"/>
      <c r="I271" s="10"/>
      <c r="J271" s="10"/>
      <c r="K271" s="10"/>
      <c r="L271" s="10"/>
      <c r="M271" s="10">
        <f t="shared" si="24"/>
        <v>0</v>
      </c>
      <c r="N271" s="12">
        <f t="shared" si="25"/>
        <v>0</v>
      </c>
      <c r="O271" s="12">
        <f t="shared" si="26"/>
        <v>0</v>
      </c>
      <c r="P271" s="12"/>
      <c r="Q271" s="12"/>
      <c r="R271" s="12"/>
      <c r="S271" s="51"/>
      <c r="T271" s="8"/>
    </row>
    <row r="272" spans="1:20" customFormat="1">
      <c r="A272" s="8"/>
      <c r="B272" s="8"/>
      <c r="C272" s="10"/>
      <c r="D272" s="10"/>
      <c r="E272" s="10"/>
      <c r="F272" s="28"/>
      <c r="G272" s="12"/>
      <c r="H272" s="10"/>
      <c r="I272" s="10"/>
      <c r="J272" s="10"/>
      <c r="K272" s="10"/>
      <c r="L272" s="10"/>
      <c r="M272" s="10">
        <f t="shared" si="24"/>
        <v>0</v>
      </c>
      <c r="N272" s="12">
        <f t="shared" si="25"/>
        <v>0</v>
      </c>
      <c r="O272" s="12">
        <f t="shared" si="26"/>
        <v>0</v>
      </c>
      <c r="P272" s="12"/>
      <c r="Q272" s="12"/>
      <c r="R272" s="12"/>
      <c r="S272" s="51"/>
      <c r="T272" s="8"/>
    </row>
    <row r="273" spans="1:20" customFormat="1">
      <c r="A273" s="8"/>
      <c r="B273" s="8"/>
      <c r="C273" s="10"/>
      <c r="D273" s="10"/>
      <c r="E273" s="10"/>
      <c r="F273" s="28"/>
      <c r="G273" s="12"/>
      <c r="H273" s="10"/>
      <c r="I273" s="10"/>
      <c r="J273" s="10"/>
      <c r="K273" s="10"/>
      <c r="L273" s="10"/>
      <c r="M273" s="10">
        <f t="shared" si="24"/>
        <v>0</v>
      </c>
      <c r="N273" s="12">
        <f t="shared" si="25"/>
        <v>0</v>
      </c>
      <c r="O273" s="12">
        <f t="shared" si="26"/>
        <v>0</v>
      </c>
      <c r="P273" s="12"/>
      <c r="Q273" s="12"/>
      <c r="R273" s="12"/>
      <c r="S273" s="51"/>
      <c r="T273" s="8"/>
    </row>
    <row r="274" spans="1:20" customFormat="1">
      <c r="A274" s="8"/>
      <c r="B274" s="8"/>
      <c r="C274" s="10"/>
      <c r="D274" s="10"/>
      <c r="E274" s="10"/>
      <c r="F274" s="28"/>
      <c r="G274" s="12"/>
      <c r="H274" s="10"/>
      <c r="I274" s="10"/>
      <c r="J274" s="10"/>
      <c r="K274" s="10"/>
      <c r="L274" s="10"/>
      <c r="M274" s="10">
        <f t="shared" si="24"/>
        <v>0</v>
      </c>
      <c r="N274" s="12">
        <f t="shared" si="25"/>
        <v>0</v>
      </c>
      <c r="O274" s="12">
        <f t="shared" si="26"/>
        <v>0</v>
      </c>
      <c r="P274" s="12"/>
      <c r="Q274" s="12"/>
      <c r="R274" s="12"/>
      <c r="S274" s="51"/>
      <c r="T274" s="8"/>
    </row>
    <row r="275" spans="1:20" customFormat="1">
      <c r="A275" s="8"/>
      <c r="B275" s="8"/>
      <c r="C275" s="10"/>
      <c r="D275" s="10"/>
      <c r="E275" s="10"/>
      <c r="F275" s="28"/>
      <c r="G275" s="12"/>
      <c r="H275" s="10"/>
      <c r="I275" s="10"/>
      <c r="J275" s="10"/>
      <c r="K275" s="10"/>
      <c r="L275" s="10"/>
      <c r="M275" s="10">
        <f t="shared" si="24"/>
        <v>0</v>
      </c>
      <c r="N275" s="12">
        <f t="shared" si="25"/>
        <v>0</v>
      </c>
      <c r="O275" s="12">
        <f t="shared" si="26"/>
        <v>0</v>
      </c>
      <c r="P275" s="12"/>
      <c r="Q275" s="12"/>
      <c r="R275" s="12"/>
      <c r="S275" s="51"/>
      <c r="T275" s="8"/>
    </row>
    <row r="276" spans="1:20" customFormat="1">
      <c r="A276" s="8"/>
      <c r="B276" s="8"/>
      <c r="C276" s="10"/>
      <c r="D276" s="10"/>
      <c r="E276" s="10"/>
      <c r="F276" s="28"/>
      <c r="G276" s="12"/>
      <c r="H276" s="10"/>
      <c r="I276" s="10"/>
      <c r="J276" s="10"/>
      <c r="K276" s="10"/>
      <c r="L276" s="10"/>
      <c r="M276" s="10">
        <f t="shared" si="24"/>
        <v>0</v>
      </c>
      <c r="N276" s="12">
        <f t="shared" si="25"/>
        <v>0</v>
      </c>
      <c r="O276" s="12">
        <f t="shared" si="26"/>
        <v>0</v>
      </c>
      <c r="P276" s="12"/>
      <c r="Q276" s="12"/>
      <c r="R276" s="12"/>
      <c r="S276" s="51"/>
      <c r="T276" s="8"/>
    </row>
    <row r="277" spans="1:20" customFormat="1">
      <c r="A277" s="8"/>
      <c r="B277" s="8"/>
      <c r="C277" s="10"/>
      <c r="D277" s="10"/>
      <c r="E277" s="10"/>
      <c r="F277" s="28"/>
      <c r="G277" s="12"/>
      <c r="H277" s="10"/>
      <c r="I277" s="10"/>
      <c r="J277" s="10"/>
      <c r="K277" s="10"/>
      <c r="L277" s="10"/>
      <c r="M277" s="10">
        <f t="shared" si="24"/>
        <v>0</v>
      </c>
      <c r="N277" s="12">
        <f t="shared" si="25"/>
        <v>0</v>
      </c>
      <c r="O277" s="12">
        <f t="shared" si="26"/>
        <v>0</v>
      </c>
      <c r="P277" s="12"/>
      <c r="Q277" s="12"/>
      <c r="R277" s="12"/>
      <c r="S277" s="51"/>
      <c r="T277" s="8"/>
    </row>
    <row r="278" spans="1:20" customFormat="1">
      <c r="A278" s="8"/>
      <c r="B278" s="8"/>
      <c r="C278" s="10"/>
      <c r="D278" s="10"/>
      <c r="E278" s="10"/>
      <c r="F278" s="28"/>
      <c r="G278" s="12"/>
      <c r="H278" s="10"/>
      <c r="I278" s="10"/>
      <c r="J278" s="10"/>
      <c r="K278" s="10"/>
      <c r="L278" s="10"/>
      <c r="M278" s="10">
        <f t="shared" si="24"/>
        <v>0</v>
      </c>
      <c r="N278" s="12">
        <f t="shared" si="25"/>
        <v>0</v>
      </c>
      <c r="O278" s="12">
        <f t="shared" si="26"/>
        <v>0</v>
      </c>
      <c r="P278" s="12"/>
      <c r="Q278" s="12"/>
      <c r="R278" s="12"/>
      <c r="S278" s="51"/>
      <c r="T278" s="8"/>
    </row>
    <row r="279" spans="1:20" customFormat="1">
      <c r="A279" s="8"/>
      <c r="B279" s="8"/>
      <c r="C279" s="10"/>
      <c r="D279" s="10"/>
      <c r="E279" s="10"/>
      <c r="F279" s="28"/>
      <c r="G279" s="12"/>
      <c r="H279" s="10"/>
      <c r="I279" s="10"/>
      <c r="J279" s="10"/>
      <c r="K279" s="10"/>
      <c r="L279" s="10"/>
      <c r="M279" s="10">
        <f t="shared" si="24"/>
        <v>0</v>
      </c>
      <c r="N279" s="12">
        <f t="shared" si="25"/>
        <v>0</v>
      </c>
      <c r="O279" s="12">
        <f t="shared" si="26"/>
        <v>0</v>
      </c>
      <c r="P279" s="12"/>
      <c r="Q279" s="12"/>
      <c r="R279" s="12"/>
      <c r="S279" s="51"/>
      <c r="T279" s="8"/>
    </row>
    <row r="280" spans="1:20" customFormat="1">
      <c r="A280" s="8"/>
      <c r="B280" s="8"/>
      <c r="C280" s="10"/>
      <c r="D280" s="10"/>
      <c r="E280" s="10"/>
      <c r="F280" s="28"/>
      <c r="G280" s="12"/>
      <c r="H280" s="10"/>
      <c r="I280" s="10"/>
      <c r="J280" s="10"/>
      <c r="K280" s="10"/>
      <c r="L280" s="10"/>
      <c r="M280" s="10">
        <f t="shared" si="24"/>
        <v>0</v>
      </c>
      <c r="N280" s="12">
        <f t="shared" si="25"/>
        <v>0</v>
      </c>
      <c r="O280" s="12">
        <f t="shared" si="26"/>
        <v>0</v>
      </c>
      <c r="P280" s="12"/>
      <c r="Q280" s="12"/>
      <c r="R280" s="12"/>
      <c r="S280" s="51"/>
      <c r="T280" s="8"/>
    </row>
    <row r="281" spans="1:20" customFormat="1">
      <c r="A281" s="8"/>
      <c r="B281" s="8"/>
      <c r="C281" s="10"/>
      <c r="D281" s="10"/>
      <c r="E281" s="10"/>
      <c r="F281" s="28"/>
      <c r="G281" s="12"/>
      <c r="H281" s="10"/>
      <c r="I281" s="10"/>
      <c r="J281" s="10"/>
      <c r="K281" s="10"/>
      <c r="L281" s="10"/>
      <c r="M281" s="10">
        <f t="shared" si="24"/>
        <v>0</v>
      </c>
      <c r="N281" s="12">
        <f t="shared" si="25"/>
        <v>0</v>
      </c>
      <c r="O281" s="12">
        <f t="shared" si="26"/>
        <v>0</v>
      </c>
      <c r="P281" s="12"/>
      <c r="Q281" s="12"/>
      <c r="R281" s="12"/>
      <c r="S281" s="51"/>
      <c r="T281" s="8"/>
    </row>
    <row r="282" spans="1:20" customFormat="1">
      <c r="A282" s="8"/>
      <c r="B282" s="8"/>
      <c r="C282" s="10"/>
      <c r="D282" s="10"/>
      <c r="E282" s="10"/>
      <c r="F282" s="28"/>
      <c r="G282" s="12"/>
      <c r="H282" s="10"/>
      <c r="I282" s="10"/>
      <c r="J282" s="10"/>
      <c r="K282" s="10"/>
      <c r="L282" s="10"/>
      <c r="M282" s="10">
        <f t="shared" si="24"/>
        <v>0</v>
      </c>
      <c r="N282" s="12">
        <f t="shared" si="25"/>
        <v>0</v>
      </c>
      <c r="O282" s="12">
        <f t="shared" si="26"/>
        <v>0</v>
      </c>
      <c r="P282" s="12"/>
      <c r="Q282" s="12"/>
      <c r="R282" s="12"/>
      <c r="S282" s="51"/>
      <c r="T282" s="8"/>
    </row>
    <row r="283" spans="1:20" customFormat="1">
      <c r="A283" s="8"/>
      <c r="B283" s="8"/>
      <c r="C283" s="10"/>
      <c r="D283" s="10"/>
      <c r="E283" s="10"/>
      <c r="F283" s="28"/>
      <c r="G283" s="12"/>
      <c r="H283" s="10"/>
      <c r="I283" s="10"/>
      <c r="J283" s="10"/>
      <c r="K283" s="10"/>
      <c r="L283" s="10"/>
      <c r="M283" s="10">
        <f t="shared" si="24"/>
        <v>0</v>
      </c>
      <c r="N283" s="12">
        <f t="shared" si="25"/>
        <v>0</v>
      </c>
      <c r="O283" s="12">
        <f t="shared" si="26"/>
        <v>0</v>
      </c>
      <c r="P283" s="12"/>
      <c r="Q283" s="12"/>
      <c r="R283" s="12"/>
      <c r="S283" s="51"/>
      <c r="T283" s="8"/>
    </row>
    <row r="284" spans="1:20" customFormat="1">
      <c r="A284" s="8"/>
      <c r="B284" s="8"/>
      <c r="C284" s="10"/>
      <c r="D284" s="10"/>
      <c r="E284" s="10"/>
      <c r="F284" s="28"/>
      <c r="G284" s="12"/>
      <c r="H284" s="10"/>
      <c r="I284" s="10"/>
      <c r="J284" s="10"/>
      <c r="K284" s="10"/>
      <c r="L284" s="10"/>
      <c r="M284" s="10">
        <f t="shared" si="24"/>
        <v>0</v>
      </c>
      <c r="N284" s="12">
        <f t="shared" si="25"/>
        <v>0</v>
      </c>
      <c r="O284" s="12">
        <f t="shared" si="26"/>
        <v>0</v>
      </c>
      <c r="P284" s="12"/>
      <c r="Q284" s="12"/>
      <c r="R284" s="12"/>
      <c r="S284" s="51"/>
      <c r="T284" s="8"/>
    </row>
    <row r="285" spans="1:20" customFormat="1">
      <c r="A285" s="8"/>
      <c r="B285" s="8"/>
      <c r="C285" s="10"/>
      <c r="D285" s="10"/>
      <c r="E285" s="10"/>
      <c r="F285" s="28"/>
      <c r="G285" s="12"/>
      <c r="H285" s="10"/>
      <c r="I285" s="10"/>
      <c r="J285" s="10"/>
      <c r="K285" s="10"/>
      <c r="L285" s="10"/>
      <c r="M285" s="10">
        <f t="shared" si="24"/>
        <v>0</v>
      </c>
      <c r="N285" s="12">
        <f t="shared" si="25"/>
        <v>0</v>
      </c>
      <c r="O285" s="12">
        <f t="shared" si="26"/>
        <v>0</v>
      </c>
      <c r="P285" s="12"/>
      <c r="Q285" s="12"/>
      <c r="R285" s="12"/>
      <c r="S285" s="51"/>
      <c r="T285" s="8"/>
    </row>
    <row r="286" spans="1:20" customFormat="1">
      <c r="A286" s="8"/>
      <c r="B286" s="8"/>
      <c r="C286" s="10"/>
      <c r="D286" s="10"/>
      <c r="E286" s="10"/>
      <c r="F286" s="28"/>
      <c r="G286" s="12"/>
      <c r="H286" s="10"/>
      <c r="I286" s="10"/>
      <c r="J286" s="10"/>
      <c r="K286" s="10"/>
      <c r="L286" s="10"/>
      <c r="M286" s="10">
        <f t="shared" si="24"/>
        <v>0</v>
      </c>
      <c r="N286" s="12">
        <f t="shared" si="25"/>
        <v>0</v>
      </c>
      <c r="O286" s="12">
        <f t="shared" si="26"/>
        <v>0</v>
      </c>
      <c r="P286" s="12"/>
      <c r="Q286" s="12"/>
      <c r="R286" s="12"/>
      <c r="S286" s="51"/>
      <c r="T286" s="8"/>
    </row>
    <row r="287" spans="1:20" customFormat="1">
      <c r="A287" s="8"/>
      <c r="B287" s="8"/>
      <c r="C287" s="10"/>
      <c r="D287" s="10"/>
      <c r="E287" s="10"/>
      <c r="F287" s="28"/>
      <c r="G287" s="12"/>
      <c r="H287" s="10"/>
      <c r="I287" s="10"/>
      <c r="J287" s="10"/>
      <c r="K287" s="10"/>
      <c r="L287" s="10"/>
      <c r="M287" s="10">
        <f t="shared" si="24"/>
        <v>0</v>
      </c>
      <c r="N287" s="12">
        <f t="shared" si="25"/>
        <v>0</v>
      </c>
      <c r="O287" s="12">
        <f t="shared" si="26"/>
        <v>0</v>
      </c>
      <c r="P287" s="12"/>
      <c r="Q287" s="12"/>
      <c r="R287" s="12"/>
      <c r="S287" s="51"/>
      <c r="T287" s="8"/>
    </row>
    <row r="288" spans="1:20" customFormat="1">
      <c r="A288" s="8"/>
      <c r="B288" s="8"/>
      <c r="C288" s="10"/>
      <c r="D288" s="10"/>
      <c r="E288" s="10"/>
      <c r="F288" s="28"/>
      <c r="G288" s="12"/>
      <c r="H288" s="10"/>
      <c r="I288" s="10"/>
      <c r="J288" s="10"/>
      <c r="K288" s="10"/>
      <c r="L288" s="10"/>
      <c r="M288" s="10">
        <f t="shared" si="24"/>
        <v>0</v>
      </c>
      <c r="N288" s="12">
        <f t="shared" si="25"/>
        <v>0</v>
      </c>
      <c r="O288" s="12">
        <f t="shared" si="26"/>
        <v>0</v>
      </c>
      <c r="P288" s="12"/>
      <c r="Q288" s="12"/>
      <c r="R288" s="12"/>
      <c r="S288" s="51"/>
      <c r="T288" s="8"/>
    </row>
    <row r="289" spans="1:20" customFormat="1">
      <c r="A289" s="8"/>
      <c r="B289" s="8"/>
      <c r="C289" s="10"/>
      <c r="D289" s="10"/>
      <c r="E289" s="10"/>
      <c r="F289" s="28"/>
      <c r="G289" s="12"/>
      <c r="H289" s="10"/>
      <c r="I289" s="10"/>
      <c r="J289" s="10"/>
      <c r="K289" s="10"/>
      <c r="L289" s="10"/>
      <c r="M289" s="10">
        <f t="shared" si="24"/>
        <v>0</v>
      </c>
      <c r="N289" s="12">
        <f t="shared" si="25"/>
        <v>0</v>
      </c>
      <c r="O289" s="12">
        <f t="shared" si="26"/>
        <v>0</v>
      </c>
      <c r="P289" s="12"/>
      <c r="Q289" s="12"/>
      <c r="R289" s="12"/>
      <c r="S289" s="51"/>
      <c r="T289" s="8"/>
    </row>
    <row r="290" spans="1:20" customFormat="1">
      <c r="A290" s="8"/>
      <c r="B290" s="8"/>
      <c r="C290" s="10"/>
      <c r="D290" s="10"/>
      <c r="E290" s="10"/>
      <c r="F290" s="28"/>
      <c r="G290" s="12"/>
      <c r="H290" s="10"/>
      <c r="I290" s="10"/>
      <c r="J290" s="10"/>
      <c r="K290" s="10"/>
      <c r="L290" s="10"/>
      <c r="M290" s="10">
        <f t="shared" si="24"/>
        <v>0</v>
      </c>
      <c r="N290" s="12">
        <f t="shared" si="25"/>
        <v>0</v>
      </c>
      <c r="O290" s="12">
        <f t="shared" si="26"/>
        <v>0</v>
      </c>
      <c r="P290" s="12"/>
      <c r="Q290" s="12"/>
      <c r="R290" s="12"/>
      <c r="S290" s="51"/>
      <c r="T290" s="8"/>
    </row>
    <row r="291" spans="1:20" customFormat="1">
      <c r="A291" s="8"/>
      <c r="B291" s="8"/>
      <c r="C291" s="10"/>
      <c r="D291" s="10"/>
      <c r="E291" s="10"/>
      <c r="F291" s="28"/>
      <c r="G291" s="12"/>
      <c r="H291" s="10"/>
      <c r="I291" s="10"/>
      <c r="J291" s="10"/>
      <c r="K291" s="10"/>
      <c r="L291" s="10"/>
      <c r="M291" s="10">
        <f t="shared" si="24"/>
        <v>0</v>
      </c>
      <c r="N291" s="12">
        <f t="shared" si="25"/>
        <v>0</v>
      </c>
      <c r="O291" s="12">
        <f t="shared" si="26"/>
        <v>0</v>
      </c>
      <c r="P291" s="12"/>
      <c r="Q291" s="12"/>
      <c r="R291" s="12"/>
      <c r="S291" s="51"/>
      <c r="T291" s="8"/>
    </row>
    <row r="292" spans="1:20" customFormat="1">
      <c r="A292" s="8"/>
      <c r="B292" s="8"/>
      <c r="C292" s="10"/>
      <c r="D292" s="10"/>
      <c r="E292" s="10"/>
      <c r="F292" s="28"/>
      <c r="G292" s="12"/>
      <c r="H292" s="10"/>
      <c r="I292" s="10"/>
      <c r="J292" s="10"/>
      <c r="K292" s="10"/>
      <c r="L292" s="10"/>
      <c r="M292" s="10">
        <f t="shared" si="24"/>
        <v>0</v>
      </c>
      <c r="N292" s="12">
        <f t="shared" si="25"/>
        <v>0</v>
      </c>
      <c r="O292" s="12">
        <f t="shared" si="26"/>
        <v>0</v>
      </c>
      <c r="P292" s="12"/>
      <c r="Q292" s="12"/>
      <c r="R292" s="12"/>
      <c r="S292" s="51"/>
      <c r="T292" s="8"/>
    </row>
    <row r="293" spans="1:20" customFormat="1">
      <c r="A293" s="8"/>
      <c r="B293" s="8"/>
      <c r="C293" s="10"/>
      <c r="D293" s="10"/>
      <c r="E293" s="10"/>
      <c r="F293" s="28"/>
      <c r="G293" s="12"/>
      <c r="H293" s="10"/>
      <c r="I293" s="10"/>
      <c r="J293" s="10"/>
      <c r="K293" s="10"/>
      <c r="L293" s="10"/>
      <c r="M293" s="10">
        <f t="shared" si="24"/>
        <v>0</v>
      </c>
      <c r="N293" s="12">
        <f t="shared" si="25"/>
        <v>0</v>
      </c>
      <c r="O293" s="12">
        <f t="shared" si="26"/>
        <v>0</v>
      </c>
      <c r="P293" s="12"/>
      <c r="Q293" s="12"/>
      <c r="R293" s="12"/>
      <c r="S293" s="51"/>
      <c r="T293" s="8"/>
    </row>
    <row r="294" spans="1:20" customFormat="1">
      <c r="A294" s="8"/>
      <c r="B294" s="8"/>
      <c r="C294" s="10"/>
      <c r="D294" s="10"/>
      <c r="E294" s="10"/>
      <c r="F294" s="28"/>
      <c r="G294" s="12"/>
      <c r="H294" s="10"/>
      <c r="I294" s="10"/>
      <c r="J294" s="10"/>
      <c r="K294" s="10"/>
      <c r="L294" s="10"/>
      <c r="M294" s="10">
        <f t="shared" si="24"/>
        <v>0</v>
      </c>
      <c r="N294" s="12">
        <f t="shared" si="25"/>
        <v>0</v>
      </c>
      <c r="O294" s="12">
        <f t="shared" si="26"/>
        <v>0</v>
      </c>
      <c r="P294" s="12"/>
      <c r="Q294" s="12"/>
      <c r="R294" s="12"/>
      <c r="S294" s="51"/>
      <c r="T294" s="8"/>
    </row>
    <row r="295" spans="1:20" customFormat="1">
      <c r="A295" s="8"/>
      <c r="B295" s="8"/>
      <c r="C295" s="10"/>
      <c r="D295" s="10"/>
      <c r="E295" s="10"/>
      <c r="F295" s="28"/>
      <c r="G295" s="12"/>
      <c r="H295" s="10"/>
      <c r="I295" s="10"/>
      <c r="J295" s="10"/>
      <c r="K295" s="10"/>
      <c r="L295" s="10"/>
      <c r="M295" s="10">
        <f t="shared" si="24"/>
        <v>0</v>
      </c>
      <c r="N295" s="12">
        <f t="shared" si="25"/>
        <v>0</v>
      </c>
      <c r="O295" s="12">
        <f t="shared" si="26"/>
        <v>0</v>
      </c>
      <c r="P295" s="12"/>
      <c r="Q295" s="12"/>
      <c r="R295" s="12"/>
      <c r="S295" s="51"/>
      <c r="T295" s="8"/>
    </row>
    <row r="296" spans="1:20" customFormat="1">
      <c r="A296" s="8"/>
      <c r="B296" s="8"/>
      <c r="C296" s="10"/>
      <c r="D296" s="10"/>
      <c r="E296" s="10"/>
      <c r="F296" s="28"/>
      <c r="G296" s="12"/>
      <c r="H296" s="10"/>
      <c r="I296" s="10"/>
      <c r="J296" s="10"/>
      <c r="K296" s="10"/>
      <c r="L296" s="10"/>
      <c r="M296" s="10">
        <f t="shared" si="24"/>
        <v>0</v>
      </c>
      <c r="N296" s="12">
        <f t="shared" si="25"/>
        <v>0</v>
      </c>
      <c r="O296" s="12">
        <f t="shared" si="26"/>
        <v>0</v>
      </c>
      <c r="P296" s="12"/>
      <c r="Q296" s="12"/>
      <c r="R296" s="12"/>
      <c r="S296" s="51"/>
      <c r="T296" s="8"/>
    </row>
    <row r="297" spans="1:20" customFormat="1">
      <c r="A297" s="8"/>
      <c r="B297" s="8"/>
      <c r="C297" s="10"/>
      <c r="D297" s="10"/>
      <c r="E297" s="10"/>
      <c r="F297" s="28"/>
      <c r="G297" s="12"/>
      <c r="H297" s="10"/>
      <c r="I297" s="10"/>
      <c r="J297" s="10"/>
      <c r="K297" s="10"/>
      <c r="L297" s="10"/>
      <c r="M297" s="10">
        <f t="shared" si="24"/>
        <v>0</v>
      </c>
      <c r="N297" s="12">
        <f t="shared" si="25"/>
        <v>0</v>
      </c>
      <c r="O297" s="12">
        <f t="shared" si="26"/>
        <v>0</v>
      </c>
      <c r="P297" s="12"/>
      <c r="Q297" s="12"/>
      <c r="R297" s="12"/>
      <c r="S297" s="51"/>
      <c r="T297" s="8"/>
    </row>
    <row r="298" spans="1:20" customFormat="1">
      <c r="A298" s="8"/>
      <c r="B298" s="8"/>
      <c r="C298" s="10"/>
      <c r="D298" s="10"/>
      <c r="E298" s="10"/>
      <c r="F298" s="28"/>
      <c r="G298" s="12"/>
      <c r="H298" s="10"/>
      <c r="I298" s="10"/>
      <c r="J298" s="10"/>
      <c r="K298" s="10"/>
      <c r="L298" s="10"/>
      <c r="M298" s="10">
        <f t="shared" si="24"/>
        <v>0</v>
      </c>
      <c r="N298" s="12">
        <f t="shared" si="25"/>
        <v>0</v>
      </c>
      <c r="O298" s="12">
        <f t="shared" si="26"/>
        <v>0</v>
      </c>
      <c r="P298" s="12"/>
      <c r="Q298" s="12"/>
      <c r="R298" s="12"/>
      <c r="S298" s="51"/>
      <c r="T298" s="8"/>
    </row>
    <row r="299" spans="1:20" customFormat="1">
      <c r="A299" s="8"/>
      <c r="B299" s="8"/>
      <c r="C299" s="10"/>
      <c r="D299" s="10"/>
      <c r="E299" s="10"/>
      <c r="F299" s="28"/>
      <c r="G299" s="12"/>
      <c r="H299" s="10"/>
      <c r="I299" s="10"/>
      <c r="J299" s="10"/>
      <c r="K299" s="10"/>
      <c r="L299" s="10"/>
      <c r="M299" s="10">
        <f t="shared" si="24"/>
        <v>0</v>
      </c>
      <c r="N299" s="12">
        <f t="shared" si="25"/>
        <v>0</v>
      </c>
      <c r="O299" s="12">
        <f t="shared" si="26"/>
        <v>0</v>
      </c>
      <c r="P299" s="12"/>
      <c r="Q299" s="12"/>
      <c r="R299" s="12"/>
      <c r="S299" s="51"/>
      <c r="T299" s="8"/>
    </row>
    <row r="300" spans="1:20" customFormat="1">
      <c r="A300" s="8"/>
      <c r="B300" s="8"/>
      <c r="C300" s="10"/>
      <c r="D300" s="10"/>
      <c r="E300" s="10"/>
      <c r="F300" s="28"/>
      <c r="G300" s="12"/>
      <c r="H300" s="10"/>
      <c r="I300" s="10"/>
      <c r="J300" s="10"/>
      <c r="K300" s="10"/>
      <c r="L300" s="10"/>
      <c r="M300" s="10">
        <f t="shared" si="24"/>
        <v>0</v>
      </c>
      <c r="N300" s="12">
        <f t="shared" si="25"/>
        <v>0</v>
      </c>
      <c r="O300" s="12">
        <f t="shared" si="26"/>
        <v>0</v>
      </c>
      <c r="P300" s="12"/>
      <c r="Q300" s="12"/>
      <c r="R300" s="12"/>
      <c r="S300" s="51"/>
      <c r="T300" s="8"/>
    </row>
    <row r="301" spans="1:20" customFormat="1">
      <c r="A301" s="8"/>
      <c r="B301" s="8"/>
      <c r="C301" s="10"/>
      <c r="D301" s="10"/>
      <c r="E301" s="10"/>
      <c r="F301" s="28"/>
      <c r="G301" s="12"/>
      <c r="H301" s="10"/>
      <c r="I301" s="10"/>
      <c r="J301" s="10"/>
      <c r="K301" s="10"/>
      <c r="L301" s="10"/>
      <c r="M301" s="10">
        <f t="shared" si="24"/>
        <v>0</v>
      </c>
      <c r="N301" s="12">
        <f t="shared" si="25"/>
        <v>0</v>
      </c>
      <c r="O301" s="12">
        <f t="shared" si="26"/>
        <v>0</v>
      </c>
      <c r="P301" s="12"/>
      <c r="Q301" s="12"/>
      <c r="R301" s="12"/>
      <c r="S301" s="51"/>
      <c r="T301" s="8"/>
    </row>
    <row r="302" spans="1:20" customFormat="1">
      <c r="A302" s="8"/>
      <c r="B302" s="8"/>
      <c r="C302" s="10"/>
      <c r="D302" s="10"/>
      <c r="E302" s="10"/>
      <c r="F302" s="24"/>
      <c r="G302" s="12"/>
      <c r="H302" s="10"/>
      <c r="I302" s="10"/>
      <c r="J302" s="10"/>
      <c r="K302" s="10"/>
      <c r="L302" s="10"/>
      <c r="M302" s="10">
        <f t="shared" si="24"/>
        <v>0</v>
      </c>
      <c r="N302" s="12">
        <f t="shared" si="25"/>
        <v>0</v>
      </c>
      <c r="O302" s="12">
        <f t="shared" si="26"/>
        <v>0</v>
      </c>
      <c r="P302" s="12"/>
      <c r="Q302" s="12"/>
      <c r="R302" s="12"/>
      <c r="S302" s="51"/>
      <c r="T302" s="8"/>
    </row>
    <row r="303" spans="1:20" customFormat="1">
      <c r="A303" s="8"/>
      <c r="B303" s="8"/>
      <c r="C303" s="10"/>
      <c r="D303" s="10"/>
      <c r="E303" s="10"/>
      <c r="F303" s="10"/>
      <c r="G303" s="10"/>
      <c r="H303" s="10"/>
      <c r="I303" s="10"/>
      <c r="J303" s="10"/>
      <c r="K303" s="10"/>
      <c r="L303" s="10"/>
      <c r="M303" s="10"/>
      <c r="N303" s="27"/>
      <c r="O303" s="27"/>
      <c r="P303" s="27"/>
      <c r="Q303" s="27"/>
      <c r="R303" s="27"/>
      <c r="S303" s="52"/>
      <c r="T303" s="7"/>
    </row>
    <row r="304" spans="1:20" customFormat="1">
      <c r="A304" s="8"/>
      <c r="B304" s="8"/>
      <c r="C304" s="10"/>
      <c r="D304" s="10"/>
      <c r="E304" s="10"/>
      <c r="F304" s="10"/>
      <c r="G304" s="10"/>
      <c r="H304" s="10"/>
      <c r="I304" s="10"/>
      <c r="J304" s="10"/>
      <c r="K304" s="10"/>
      <c r="L304" s="10"/>
      <c r="M304" s="10"/>
      <c r="N304" s="27"/>
      <c r="O304" s="27"/>
      <c r="P304" s="27"/>
      <c r="Q304" s="27"/>
      <c r="R304" s="27"/>
      <c r="S304" s="52"/>
      <c r="T304" s="7"/>
    </row>
    <row r="305" spans="1:19" customFormat="1">
      <c r="A305" s="8"/>
      <c r="B305" s="8"/>
      <c r="C305" s="10"/>
      <c r="D305" s="10"/>
      <c r="E305" s="10"/>
      <c r="F305" s="10"/>
      <c r="G305" s="10"/>
      <c r="H305" s="10"/>
      <c r="I305" s="10"/>
      <c r="J305" s="10"/>
      <c r="K305" s="10"/>
      <c r="L305" s="10"/>
      <c r="M305" s="10"/>
      <c r="N305" s="27"/>
      <c r="O305" s="27"/>
      <c r="P305" s="27"/>
      <c r="Q305" s="27"/>
      <c r="R305" s="27"/>
      <c r="S305" s="52"/>
    </row>
    <row r="306" spans="1:19" customFormat="1">
      <c r="A306" s="8"/>
      <c r="B306" s="8"/>
      <c r="C306" s="10"/>
      <c r="D306" s="10"/>
      <c r="E306" s="10"/>
      <c r="F306" s="10"/>
      <c r="G306" s="10"/>
      <c r="H306" s="10"/>
      <c r="I306" s="10"/>
      <c r="J306" s="10"/>
      <c r="K306" s="10"/>
      <c r="L306" s="10"/>
      <c r="M306" s="10"/>
      <c r="N306" s="27"/>
      <c r="O306" s="27"/>
      <c r="P306" s="27"/>
      <c r="Q306" s="27"/>
      <c r="R306" s="27"/>
      <c r="S306" s="52"/>
    </row>
    <row r="307" spans="1:19" customFormat="1">
      <c r="A307" s="8"/>
      <c r="B307" s="8"/>
      <c r="C307" s="10"/>
      <c r="D307" s="10"/>
      <c r="E307" s="10"/>
      <c r="F307" s="10"/>
      <c r="G307" s="10"/>
      <c r="H307" s="10"/>
      <c r="I307" s="10"/>
      <c r="J307" s="10"/>
      <c r="K307" s="10"/>
      <c r="L307" s="10"/>
      <c r="M307" s="10"/>
      <c r="N307" s="27"/>
      <c r="O307" s="27"/>
      <c r="P307" s="27"/>
      <c r="Q307" s="27"/>
      <c r="R307" s="27"/>
      <c r="S307" s="52"/>
    </row>
    <row r="308" spans="1:19" customFormat="1">
      <c r="A308" s="8"/>
      <c r="B308" s="8"/>
      <c r="C308" s="10"/>
      <c r="D308" s="10"/>
      <c r="E308" s="10"/>
      <c r="F308" s="10"/>
      <c r="G308" s="10"/>
      <c r="H308" s="10"/>
      <c r="I308" s="10"/>
      <c r="J308" s="10"/>
      <c r="K308" s="10"/>
      <c r="L308" s="10"/>
      <c r="M308" s="10"/>
      <c r="N308" s="27"/>
      <c r="O308" s="27"/>
      <c r="P308" s="27"/>
      <c r="Q308" s="27"/>
      <c r="R308" s="27"/>
      <c r="S308" s="52"/>
    </row>
    <row r="309" spans="1:19" customFormat="1">
      <c r="A309" s="8"/>
      <c r="B309" s="8"/>
      <c r="C309" s="10"/>
      <c r="D309" s="10"/>
      <c r="E309" s="10"/>
      <c r="F309" s="10"/>
      <c r="G309" s="10"/>
      <c r="H309" s="10"/>
      <c r="I309" s="10"/>
      <c r="J309" s="10"/>
      <c r="K309" s="10"/>
      <c r="L309" s="10"/>
      <c r="M309" s="10"/>
      <c r="N309" s="27"/>
      <c r="O309" s="27"/>
      <c r="P309" s="27"/>
      <c r="Q309" s="27"/>
      <c r="R309" s="27"/>
      <c r="S309" s="52"/>
    </row>
    <row r="310" spans="1:19" customFormat="1">
      <c r="A310" s="8"/>
      <c r="B310" s="8"/>
      <c r="C310" s="10"/>
      <c r="D310" s="10"/>
      <c r="E310" s="10"/>
      <c r="F310" s="10"/>
      <c r="G310" s="10"/>
      <c r="H310" s="10"/>
      <c r="I310" s="10"/>
      <c r="J310" s="10"/>
      <c r="K310" s="10"/>
      <c r="L310" s="10"/>
      <c r="M310" s="10"/>
      <c r="N310" s="27"/>
      <c r="O310" s="27"/>
      <c r="P310" s="27"/>
      <c r="Q310" s="27"/>
      <c r="R310" s="27"/>
      <c r="S310" s="52"/>
    </row>
    <row r="311" spans="1:19" customFormat="1">
      <c r="A311" s="8"/>
      <c r="B311" s="8"/>
      <c r="C311" s="10"/>
      <c r="D311" s="10"/>
      <c r="E311" s="10"/>
      <c r="F311" s="10"/>
      <c r="G311" s="10"/>
      <c r="H311" s="10"/>
      <c r="I311" s="10"/>
      <c r="J311" s="10"/>
      <c r="K311" s="10"/>
      <c r="L311" s="10"/>
      <c r="M311" s="10"/>
      <c r="N311" s="27"/>
      <c r="O311" s="27"/>
      <c r="P311" s="27"/>
      <c r="Q311" s="27"/>
      <c r="R311" s="27"/>
      <c r="S311" s="52"/>
    </row>
    <row r="312" spans="1:19" customFormat="1">
      <c r="A312" s="8"/>
      <c r="B312" s="8"/>
      <c r="C312" s="10"/>
      <c r="D312" s="10"/>
      <c r="E312" s="10"/>
      <c r="F312" s="10"/>
      <c r="G312" s="10"/>
      <c r="H312" s="10"/>
      <c r="I312" s="10"/>
      <c r="J312" s="10"/>
      <c r="K312" s="10"/>
      <c r="L312" s="10"/>
      <c r="M312" s="10"/>
      <c r="N312" s="27"/>
      <c r="O312" s="27"/>
      <c r="P312" s="27"/>
      <c r="Q312" s="27"/>
      <c r="R312" s="27"/>
      <c r="S312" s="52"/>
    </row>
    <row r="313" spans="1:19" customFormat="1">
      <c r="A313" s="8"/>
      <c r="B313" s="8"/>
      <c r="C313" s="10"/>
      <c r="D313" s="10"/>
      <c r="E313" s="10"/>
      <c r="F313" s="10"/>
      <c r="G313" s="10"/>
      <c r="H313" s="10"/>
      <c r="I313" s="10"/>
      <c r="J313" s="10"/>
      <c r="K313" s="10"/>
      <c r="L313" s="10"/>
      <c r="M313" s="10"/>
      <c r="N313" s="27"/>
      <c r="O313" s="27"/>
      <c r="P313" s="27"/>
      <c r="Q313" s="27"/>
      <c r="R313" s="27"/>
      <c r="S313" s="52"/>
    </row>
    <row r="314" spans="1:19" customFormat="1">
      <c r="A314" s="8"/>
      <c r="B314" s="8"/>
      <c r="C314" s="10"/>
      <c r="D314" s="10"/>
      <c r="E314" s="10"/>
      <c r="F314" s="10"/>
      <c r="G314" s="10"/>
      <c r="H314" s="10"/>
      <c r="I314" s="10"/>
      <c r="J314" s="10"/>
      <c r="K314" s="10"/>
      <c r="L314" s="10"/>
      <c r="M314" s="10"/>
      <c r="N314" s="27"/>
      <c r="O314" s="27"/>
      <c r="P314" s="27"/>
      <c r="Q314" s="27"/>
      <c r="R314" s="27"/>
      <c r="S314" s="52"/>
    </row>
    <row r="315" spans="1:19" customFormat="1">
      <c r="A315" s="8"/>
      <c r="B315" s="8"/>
      <c r="C315" s="10"/>
      <c r="D315" s="10"/>
      <c r="E315" s="10"/>
      <c r="F315" s="10"/>
      <c r="G315" s="10"/>
      <c r="H315" s="10"/>
      <c r="I315" s="10"/>
      <c r="J315" s="10"/>
      <c r="K315" s="10"/>
      <c r="L315" s="10"/>
      <c r="M315" s="10"/>
      <c r="N315" s="27"/>
      <c r="O315" s="27"/>
      <c r="P315" s="27"/>
      <c r="Q315" s="27"/>
      <c r="R315" s="27"/>
      <c r="S315" s="52"/>
    </row>
    <row r="316" spans="1:19" customFormat="1">
      <c r="A316" s="8"/>
      <c r="B316" s="8"/>
      <c r="C316" s="10"/>
      <c r="D316" s="10"/>
      <c r="E316" s="10"/>
      <c r="F316" s="10"/>
      <c r="G316" s="10"/>
      <c r="H316" s="10"/>
      <c r="I316" s="10"/>
      <c r="J316" s="10"/>
      <c r="K316" s="10"/>
      <c r="L316" s="10"/>
      <c r="M316" s="10"/>
      <c r="N316" s="27"/>
      <c r="O316" s="27"/>
      <c r="P316" s="27"/>
      <c r="Q316" s="27"/>
      <c r="R316" s="27"/>
      <c r="S316" s="52"/>
    </row>
    <row r="317" spans="1:19" customFormat="1">
      <c r="A317" s="8"/>
      <c r="B317" s="8"/>
      <c r="C317" s="10"/>
      <c r="D317" s="10"/>
      <c r="E317" s="10"/>
      <c r="F317" s="10"/>
      <c r="G317" s="10"/>
      <c r="H317" s="10"/>
      <c r="I317" s="10"/>
      <c r="J317" s="10"/>
      <c r="K317" s="10"/>
      <c r="L317" s="10"/>
      <c r="M317" s="10"/>
      <c r="N317" s="27"/>
      <c r="O317" s="27"/>
      <c r="P317" s="27"/>
      <c r="Q317" s="27"/>
      <c r="R317" s="27"/>
      <c r="S317" s="52"/>
    </row>
    <row r="318" spans="1:19" customFormat="1">
      <c r="A318" s="8"/>
      <c r="B318" s="8"/>
      <c r="C318" s="10"/>
      <c r="D318" s="10"/>
      <c r="E318" s="10"/>
      <c r="F318" s="10"/>
      <c r="G318" s="10"/>
      <c r="H318" s="10"/>
      <c r="I318" s="10"/>
      <c r="J318" s="10"/>
      <c r="K318" s="10"/>
      <c r="L318" s="10"/>
      <c r="M318" s="10"/>
      <c r="N318" s="27"/>
      <c r="O318" s="27"/>
      <c r="P318" s="27"/>
      <c r="Q318" s="27"/>
      <c r="R318" s="27"/>
      <c r="S318" s="52"/>
    </row>
    <row r="319" spans="1:19" customFormat="1">
      <c r="A319" s="8"/>
      <c r="B319" s="8"/>
      <c r="C319" s="10"/>
      <c r="D319" s="10"/>
      <c r="E319" s="10"/>
      <c r="F319" s="10"/>
      <c r="G319" s="10"/>
      <c r="H319" s="10"/>
      <c r="I319" s="10"/>
      <c r="J319" s="10"/>
      <c r="K319" s="10"/>
      <c r="L319" s="10"/>
      <c r="M319" s="10"/>
      <c r="N319" s="27"/>
      <c r="O319" s="27"/>
      <c r="P319" s="27"/>
      <c r="Q319" s="27"/>
      <c r="R319" s="27"/>
      <c r="S319" s="52"/>
    </row>
    <row r="320" spans="1:19" customFormat="1">
      <c r="A320" s="8"/>
      <c r="B320" s="8"/>
      <c r="C320" s="10"/>
      <c r="D320" s="10"/>
      <c r="E320" s="10"/>
      <c r="F320" s="10"/>
      <c r="G320" s="10"/>
      <c r="H320" s="10"/>
      <c r="I320" s="10"/>
      <c r="J320" s="10"/>
      <c r="K320" s="10"/>
      <c r="L320" s="10"/>
      <c r="M320" s="10"/>
      <c r="N320" s="27"/>
      <c r="O320" s="27"/>
      <c r="P320" s="27"/>
      <c r="Q320" s="27"/>
      <c r="R320" s="27"/>
      <c r="S320" s="52"/>
    </row>
    <row r="321" spans="1:19" customFormat="1">
      <c r="A321" s="8"/>
      <c r="B321" s="8"/>
      <c r="C321" s="10"/>
      <c r="D321" s="10"/>
      <c r="E321" s="10"/>
      <c r="F321" s="10"/>
      <c r="G321" s="10"/>
      <c r="H321" s="10"/>
      <c r="I321" s="10"/>
      <c r="J321" s="10"/>
      <c r="K321" s="10"/>
      <c r="L321" s="10"/>
      <c r="M321" s="10"/>
      <c r="N321" s="27"/>
      <c r="O321" s="27"/>
      <c r="P321" s="27"/>
      <c r="Q321" s="27"/>
      <c r="R321" s="27"/>
      <c r="S321" s="52"/>
    </row>
    <row r="322" spans="1:19" customFormat="1">
      <c r="A322" s="8"/>
      <c r="B322" s="8"/>
      <c r="C322" s="10"/>
      <c r="D322" s="10"/>
      <c r="E322" s="10"/>
      <c r="F322" s="10"/>
      <c r="G322" s="10"/>
      <c r="H322" s="10"/>
      <c r="I322" s="10"/>
      <c r="J322" s="10"/>
      <c r="K322" s="10"/>
      <c r="L322" s="10"/>
      <c r="M322" s="10"/>
      <c r="N322" s="27"/>
      <c r="O322" s="27"/>
      <c r="P322" s="27"/>
      <c r="Q322" s="27"/>
      <c r="R322" s="27"/>
      <c r="S322" s="52"/>
    </row>
    <row r="323" spans="1:19" customFormat="1">
      <c r="A323" s="8"/>
      <c r="B323" s="8"/>
      <c r="C323" s="10"/>
      <c r="D323" s="10"/>
      <c r="E323" s="10"/>
      <c r="F323" s="10"/>
      <c r="G323" s="10"/>
      <c r="H323" s="10"/>
      <c r="I323" s="10"/>
      <c r="J323" s="10"/>
      <c r="K323" s="10"/>
      <c r="L323" s="10"/>
      <c r="M323" s="10"/>
      <c r="N323" s="27"/>
      <c r="O323" s="27"/>
      <c r="P323" s="27"/>
      <c r="Q323" s="27"/>
      <c r="R323" s="27"/>
      <c r="S323" s="52"/>
    </row>
    <row r="324" spans="1:19" customFormat="1">
      <c r="A324" s="8"/>
      <c r="B324" s="8"/>
      <c r="C324" s="10"/>
      <c r="D324" s="10"/>
      <c r="E324" s="10"/>
      <c r="F324" s="10"/>
      <c r="G324" s="10"/>
      <c r="H324" s="10"/>
      <c r="I324" s="10"/>
      <c r="J324" s="10"/>
      <c r="K324" s="10"/>
      <c r="L324" s="10"/>
      <c r="M324" s="10"/>
      <c r="N324" s="27"/>
      <c r="O324" s="27"/>
      <c r="P324" s="27"/>
      <c r="Q324" s="27"/>
      <c r="R324" s="27"/>
      <c r="S324" s="52"/>
    </row>
    <row r="325" spans="1:19" customFormat="1">
      <c r="A325" s="8"/>
      <c r="B325" s="8"/>
      <c r="C325" s="10"/>
      <c r="D325" s="10"/>
      <c r="E325" s="10"/>
      <c r="F325" s="10"/>
      <c r="G325" s="10"/>
      <c r="H325" s="10"/>
      <c r="I325" s="10"/>
      <c r="J325" s="10"/>
      <c r="K325" s="10"/>
      <c r="L325" s="10"/>
      <c r="M325" s="10"/>
      <c r="N325" s="27"/>
      <c r="O325" s="27"/>
      <c r="P325" s="27"/>
      <c r="Q325" s="27"/>
      <c r="R325" s="27"/>
      <c r="S325" s="52"/>
    </row>
    <row r="326" spans="1:19" customFormat="1">
      <c r="A326" s="8"/>
      <c r="B326" s="8"/>
      <c r="C326" s="10"/>
      <c r="D326" s="10"/>
      <c r="E326" s="10"/>
      <c r="F326" s="10"/>
      <c r="G326" s="10"/>
      <c r="H326" s="10"/>
      <c r="I326" s="10"/>
      <c r="J326" s="10"/>
      <c r="K326" s="10"/>
      <c r="L326" s="10"/>
      <c r="M326" s="10"/>
      <c r="N326" s="27"/>
      <c r="O326" s="27"/>
      <c r="P326" s="27"/>
      <c r="Q326" s="27"/>
      <c r="R326" s="27"/>
      <c r="S326" s="52"/>
    </row>
    <row r="327" spans="1:19" customFormat="1">
      <c r="A327" s="8"/>
      <c r="B327" s="8"/>
      <c r="C327" s="10"/>
      <c r="D327" s="10"/>
      <c r="E327" s="10"/>
      <c r="F327" s="10"/>
      <c r="G327" s="10"/>
      <c r="H327" s="10"/>
      <c r="I327" s="10"/>
      <c r="J327" s="10"/>
      <c r="K327" s="10"/>
      <c r="L327" s="10"/>
      <c r="M327" s="10"/>
      <c r="N327" s="27"/>
      <c r="O327" s="27"/>
      <c r="P327" s="27"/>
      <c r="Q327" s="27"/>
      <c r="R327" s="27"/>
      <c r="S327" s="52"/>
    </row>
    <row r="328" spans="1:19" customFormat="1">
      <c r="A328" s="8"/>
      <c r="B328" s="8"/>
      <c r="C328" s="10"/>
      <c r="D328" s="10"/>
      <c r="E328" s="10"/>
      <c r="F328" s="10"/>
      <c r="G328" s="10"/>
      <c r="H328" s="10"/>
      <c r="I328" s="10"/>
      <c r="J328" s="10"/>
      <c r="K328" s="10"/>
      <c r="L328" s="10"/>
      <c r="M328" s="10"/>
      <c r="N328" s="27"/>
      <c r="O328" s="27"/>
      <c r="P328" s="27"/>
      <c r="Q328" s="27"/>
      <c r="R328" s="27"/>
      <c r="S328" s="52"/>
    </row>
    <row r="329" spans="1:19" customFormat="1">
      <c r="A329" s="8"/>
      <c r="B329" s="8"/>
      <c r="C329" s="10"/>
      <c r="D329" s="10"/>
      <c r="E329" s="10"/>
      <c r="F329" s="10"/>
      <c r="G329" s="10"/>
      <c r="H329" s="10"/>
      <c r="I329" s="10"/>
      <c r="J329" s="10"/>
      <c r="K329" s="10"/>
      <c r="L329" s="10"/>
      <c r="M329" s="10"/>
      <c r="N329" s="27"/>
      <c r="O329" s="27"/>
      <c r="P329" s="27"/>
      <c r="Q329" s="27"/>
      <c r="R329" s="27"/>
      <c r="S329" s="52"/>
    </row>
    <row r="330" spans="1:19" customFormat="1">
      <c r="A330" s="8"/>
      <c r="B330" s="8"/>
      <c r="C330" s="10"/>
      <c r="D330" s="10"/>
      <c r="E330" s="10"/>
      <c r="F330" s="10"/>
      <c r="G330" s="10"/>
      <c r="H330" s="10"/>
      <c r="I330" s="10"/>
      <c r="J330" s="10"/>
      <c r="K330" s="10"/>
      <c r="L330" s="10"/>
      <c r="M330" s="10"/>
      <c r="N330" s="27"/>
      <c r="O330" s="27"/>
      <c r="P330" s="27"/>
      <c r="Q330" s="27"/>
      <c r="R330" s="27"/>
      <c r="S330" s="52"/>
    </row>
    <row r="331" spans="1:19" customFormat="1">
      <c r="A331" s="8"/>
      <c r="B331" s="8"/>
      <c r="C331" s="10"/>
      <c r="D331" s="10"/>
      <c r="E331" s="10"/>
      <c r="F331" s="10"/>
      <c r="G331" s="10"/>
      <c r="H331" s="10"/>
      <c r="I331" s="10"/>
      <c r="J331" s="10"/>
      <c r="K331" s="10"/>
      <c r="L331" s="10"/>
      <c r="M331" s="10"/>
      <c r="N331" s="27"/>
      <c r="O331" s="27"/>
      <c r="P331" s="27"/>
      <c r="Q331" s="27"/>
      <c r="R331" s="27"/>
      <c r="S331" s="52"/>
    </row>
    <row r="332" spans="1:19" customFormat="1">
      <c r="A332" s="8"/>
      <c r="B332" s="8"/>
      <c r="C332" s="10"/>
      <c r="D332" s="10"/>
      <c r="E332" s="10"/>
      <c r="F332" s="10"/>
      <c r="G332" s="10"/>
      <c r="H332" s="10"/>
      <c r="I332" s="10"/>
      <c r="J332" s="10"/>
      <c r="K332" s="10"/>
      <c r="L332" s="10"/>
      <c r="M332" s="10"/>
      <c r="N332" s="27"/>
      <c r="O332" s="27"/>
      <c r="P332" s="27"/>
      <c r="Q332" s="27"/>
      <c r="R332" s="27"/>
      <c r="S332" s="52"/>
    </row>
    <row r="333" spans="1:19" customFormat="1">
      <c r="A333" s="8"/>
      <c r="B333" s="8"/>
      <c r="C333" s="10"/>
      <c r="D333" s="10"/>
      <c r="E333" s="10"/>
      <c r="F333" s="10"/>
      <c r="G333" s="10"/>
      <c r="H333" s="10"/>
      <c r="I333" s="10"/>
      <c r="J333" s="10"/>
      <c r="K333" s="10"/>
      <c r="L333" s="10"/>
      <c r="M333" s="10"/>
      <c r="N333" s="27"/>
      <c r="O333" s="27"/>
      <c r="P333" s="27"/>
      <c r="Q333" s="27"/>
      <c r="R333" s="27"/>
      <c r="S333" s="52"/>
    </row>
    <row r="334" spans="1:19" customFormat="1">
      <c r="A334" s="8"/>
      <c r="B334" s="8"/>
      <c r="C334" s="10"/>
      <c r="D334" s="10"/>
      <c r="E334" s="10"/>
      <c r="F334" s="10"/>
      <c r="G334" s="10"/>
      <c r="H334" s="10"/>
      <c r="I334" s="10"/>
      <c r="J334" s="10"/>
      <c r="K334" s="10"/>
      <c r="L334" s="10"/>
      <c r="M334" s="10"/>
      <c r="N334" s="27"/>
      <c r="O334" s="27"/>
      <c r="P334" s="27"/>
      <c r="Q334" s="27"/>
      <c r="R334" s="27"/>
      <c r="S334" s="52"/>
    </row>
    <row r="335" spans="1:19" customFormat="1">
      <c r="A335" s="8"/>
      <c r="B335" s="8"/>
      <c r="C335" s="10"/>
      <c r="D335" s="10"/>
      <c r="E335" s="10"/>
      <c r="F335" s="10"/>
      <c r="G335" s="10"/>
      <c r="H335" s="10"/>
      <c r="I335" s="10"/>
      <c r="J335" s="10"/>
      <c r="K335" s="10"/>
      <c r="L335" s="10"/>
      <c r="M335" s="10"/>
      <c r="N335" s="27"/>
      <c r="O335" s="27"/>
      <c r="P335" s="27"/>
      <c r="Q335" s="27"/>
      <c r="R335" s="27"/>
      <c r="S335" s="52"/>
    </row>
    <row r="336" spans="1:19" customFormat="1">
      <c r="A336" s="8"/>
      <c r="B336" s="8"/>
      <c r="C336" s="10"/>
      <c r="D336" s="10"/>
      <c r="E336" s="10"/>
      <c r="F336" s="10"/>
      <c r="G336" s="10"/>
      <c r="H336" s="10"/>
      <c r="I336" s="10"/>
      <c r="J336" s="10"/>
      <c r="K336" s="10"/>
      <c r="L336" s="10"/>
      <c r="M336" s="10"/>
      <c r="N336" s="27"/>
      <c r="O336" s="27"/>
      <c r="P336" s="27"/>
      <c r="Q336" s="27"/>
      <c r="R336" s="27"/>
      <c r="S336" s="52"/>
    </row>
    <row r="337" spans="1:19" customFormat="1">
      <c r="A337" s="8"/>
      <c r="B337" s="8"/>
      <c r="C337" s="10"/>
      <c r="D337" s="10"/>
      <c r="E337" s="10"/>
      <c r="F337" s="10"/>
      <c r="G337" s="10"/>
      <c r="H337" s="10"/>
      <c r="I337" s="10"/>
      <c r="J337" s="10"/>
      <c r="K337" s="10"/>
      <c r="L337" s="10"/>
      <c r="M337" s="10"/>
      <c r="N337" s="27"/>
      <c r="O337" s="27"/>
      <c r="P337" s="27"/>
      <c r="Q337" s="27"/>
      <c r="R337" s="27"/>
      <c r="S337" s="52"/>
    </row>
    <row r="338" spans="1:19" customFormat="1">
      <c r="A338" s="8"/>
      <c r="B338" s="8"/>
      <c r="C338" s="10"/>
      <c r="D338" s="10"/>
      <c r="E338" s="10"/>
      <c r="F338" s="10"/>
      <c r="G338" s="10"/>
      <c r="H338" s="10"/>
      <c r="I338" s="10"/>
      <c r="J338" s="10"/>
      <c r="K338" s="10"/>
      <c r="L338" s="10"/>
      <c r="M338" s="10"/>
      <c r="N338" s="27"/>
      <c r="O338" s="27"/>
      <c r="P338" s="27"/>
      <c r="Q338" s="27"/>
      <c r="R338" s="27"/>
      <c r="S338" s="52"/>
    </row>
    <row r="339" spans="1:19" customFormat="1">
      <c r="A339" s="8"/>
      <c r="B339" s="8"/>
      <c r="C339" s="10"/>
      <c r="D339" s="10"/>
      <c r="E339" s="10"/>
      <c r="F339" s="10"/>
      <c r="G339" s="10"/>
      <c r="H339" s="10"/>
      <c r="I339" s="10"/>
      <c r="J339" s="10"/>
      <c r="K339" s="10"/>
      <c r="L339" s="10"/>
      <c r="M339" s="10"/>
      <c r="N339" s="27"/>
      <c r="O339" s="27"/>
      <c r="P339" s="27"/>
      <c r="Q339" s="27"/>
      <c r="R339" s="27"/>
      <c r="S339" s="52"/>
    </row>
    <row r="340" spans="1:19" customFormat="1">
      <c r="A340" s="8"/>
      <c r="B340" s="8"/>
      <c r="C340" s="10"/>
      <c r="D340" s="10"/>
      <c r="E340" s="10"/>
      <c r="F340" s="10"/>
      <c r="G340" s="10"/>
      <c r="H340" s="10"/>
      <c r="I340" s="10"/>
      <c r="J340" s="10"/>
      <c r="K340" s="10"/>
      <c r="L340" s="10"/>
      <c r="M340" s="10"/>
      <c r="N340" s="27"/>
      <c r="O340" s="27"/>
      <c r="P340" s="27"/>
      <c r="Q340" s="27"/>
      <c r="R340" s="27"/>
      <c r="S340" s="52"/>
    </row>
    <row r="341" spans="1:19" customFormat="1">
      <c r="A341" s="8"/>
      <c r="B341" s="8"/>
      <c r="C341" s="10"/>
      <c r="D341" s="10"/>
      <c r="E341" s="10"/>
      <c r="F341" s="10"/>
      <c r="G341" s="10"/>
      <c r="H341" s="10"/>
      <c r="I341" s="10"/>
      <c r="J341" s="10"/>
      <c r="K341" s="10"/>
      <c r="L341" s="10"/>
      <c r="M341" s="10"/>
      <c r="N341" s="27"/>
      <c r="O341" s="27"/>
      <c r="P341" s="27"/>
      <c r="Q341" s="27"/>
      <c r="R341" s="27"/>
      <c r="S341" s="52"/>
    </row>
    <row r="342" spans="1:19" customFormat="1">
      <c r="A342" s="8"/>
      <c r="B342" s="8"/>
      <c r="C342" s="10"/>
      <c r="D342" s="10"/>
      <c r="E342" s="10"/>
      <c r="F342" s="10"/>
      <c r="G342" s="10"/>
      <c r="H342" s="10"/>
      <c r="I342" s="10"/>
      <c r="J342" s="10"/>
      <c r="K342" s="10"/>
      <c r="L342" s="10"/>
      <c r="M342" s="10"/>
      <c r="N342" s="27"/>
      <c r="O342" s="27"/>
      <c r="P342" s="27"/>
      <c r="Q342" s="27"/>
      <c r="R342" s="27"/>
      <c r="S342" s="52"/>
    </row>
    <row r="343" spans="1:19" customFormat="1">
      <c r="A343" s="8"/>
      <c r="B343" s="8"/>
      <c r="C343" s="10"/>
      <c r="D343" s="10"/>
      <c r="E343" s="10"/>
      <c r="F343" s="10"/>
      <c r="G343" s="10"/>
      <c r="H343" s="10"/>
      <c r="I343" s="10"/>
      <c r="J343" s="10"/>
      <c r="K343" s="10"/>
      <c r="L343" s="10"/>
      <c r="M343" s="10"/>
      <c r="N343" s="27"/>
      <c r="O343" s="27"/>
      <c r="P343" s="27"/>
      <c r="Q343" s="27"/>
      <c r="R343" s="27"/>
      <c r="S343" s="52"/>
    </row>
  </sheetData>
  <sortState ref="A9:T77">
    <sortCondition ref="A9:A77"/>
  </sortState>
  <mergeCells count="10">
    <mergeCell ref="A1:T1"/>
    <mergeCell ref="A2:G2"/>
    <mergeCell ref="M2:O7"/>
    <mergeCell ref="S2:S7"/>
    <mergeCell ref="T2:T7"/>
    <mergeCell ref="A3:G3"/>
    <mergeCell ref="A4:G4"/>
    <mergeCell ref="A5:G5"/>
    <mergeCell ref="A6:G6"/>
    <mergeCell ref="A7:G7"/>
  </mergeCells>
  <dataValidations count="9">
    <dataValidation type="list" allowBlank="1" showInputMessage="1" showErrorMessage="1" sqref="P9:Q132">
      <formula1>ProbConsScore</formula1>
    </dataValidation>
    <dataValidation type="list" allowBlank="1" showInputMessage="1" showErrorMessage="1" sqref="H9:L96">
      <formula1>Score</formula1>
    </dataValidation>
    <dataValidation type="list" allowBlank="1" showInputMessage="1" showErrorMessage="1" sqref="E10:E105">
      <formula1>ProjectLead</formula1>
    </dataValidation>
    <dataValidation type="list" allowBlank="1" showInputMessage="1" showErrorMessage="1" sqref="D9:D105">
      <formula1>Group</formula1>
    </dataValidation>
    <dataValidation type="list" allowBlank="1" showInputMessage="1" showErrorMessage="1" sqref="C9:C105">
      <formula1>DirDiv</formula1>
    </dataValidation>
    <dataValidation type="list" showInputMessage="1" showErrorMessage="1" sqref="E9">
      <formula1>ProjectLead</formula1>
    </dataValidation>
    <dataValidation type="list" showInputMessage="1" showErrorMessage="1" sqref="G9:G11 G13:G302">
      <formula1>OIPsubtype</formula1>
    </dataValidation>
    <dataValidation type="list" allowBlank="1" showInputMessage="1" showErrorMessage="1" sqref="G12 F9:F302">
      <formula1>ProjectType</formula1>
    </dataValidation>
    <dataValidation type="list" allowBlank="1" showInputMessage="1" showErrorMessage="1" sqref="G303:G305">
      <formula1>OIPsubtype</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131"/>
  <sheetViews>
    <sheetView topLeftCell="A8" zoomScale="125" zoomScaleNormal="125" zoomScalePageLayoutView="125" workbookViewId="0">
      <selection sqref="A1:XFD7"/>
    </sheetView>
  </sheetViews>
  <sheetFormatPr baseColWidth="10" defaultColWidth="11" defaultRowHeight="15" x14ac:dyDescent="0"/>
  <cols>
    <col min="1" max="1" width="14.5" style="7" customWidth="1"/>
    <col min="2" max="2" width="13.5" style="7" customWidth="1"/>
    <col min="3" max="3" width="27.5" style="161" customWidth="1"/>
    <col min="4" max="4" width="12.5" style="161" hidden="1" customWidth="1"/>
    <col min="5" max="5" width="11.1640625" style="9" hidden="1" customWidth="1"/>
    <col min="6" max="6" width="10.1640625" style="9" hidden="1" customWidth="1"/>
    <col min="7" max="7" width="15.83203125" style="9" hidden="1" customWidth="1"/>
    <col min="8" max="8" width="18" style="9" hidden="1" customWidth="1"/>
    <col min="9" max="9" width="21.1640625" style="138" hidden="1" customWidth="1"/>
    <col min="10" max="10" width="22.5" style="138" hidden="1" customWidth="1"/>
    <col min="11" max="11" width="16.1640625" style="9" hidden="1" customWidth="1"/>
    <col min="12" max="12" width="18.5" style="9" hidden="1" customWidth="1"/>
    <col min="13" max="13" width="18.83203125" style="9" hidden="1" customWidth="1"/>
    <col min="14" max="14" width="17.1640625" style="9" hidden="1" customWidth="1"/>
    <col min="15" max="15" width="17.6640625" style="9" hidden="1" customWidth="1"/>
    <col min="16" max="16" width="18.5" style="9" hidden="1" customWidth="1"/>
    <col min="17" max="18" width="9.33203125" style="9" hidden="1" customWidth="1"/>
    <col min="19" max="19" width="8.5" style="9" hidden="1" customWidth="1"/>
    <col min="20" max="20" width="17.83203125" style="9" hidden="1" customWidth="1"/>
    <col min="21" max="21" width="16.1640625" style="9" hidden="1" customWidth="1"/>
    <col min="22" max="22" width="12.33203125" style="9" hidden="1" customWidth="1"/>
    <col min="23" max="23" width="12.33203125" style="53" customWidth="1"/>
    <col min="24" max="24" width="44.6640625" style="7" customWidth="1"/>
    <col min="25" max="25" width="17.1640625" style="138" customWidth="1"/>
    <col min="26" max="26" width="6.1640625" style="137" customWidth="1"/>
    <col min="27" max="27" width="145.5" style="137" customWidth="1"/>
    <col min="28" max="16384" width="11" style="137"/>
  </cols>
  <sheetData>
    <row r="1" spans="1:26" s="3" customFormat="1" ht="30" hidden="1" customHeight="1" thickBot="1">
      <c r="A1" s="314" t="s">
        <v>172</v>
      </c>
      <c r="B1" s="315"/>
      <c r="C1" s="315"/>
      <c r="D1" s="315"/>
      <c r="E1" s="315"/>
      <c r="F1" s="315"/>
      <c r="G1" s="315"/>
      <c r="H1" s="315"/>
      <c r="I1" s="315"/>
      <c r="J1" s="315"/>
      <c r="K1" s="315"/>
      <c r="L1" s="315"/>
      <c r="M1" s="315"/>
      <c r="N1" s="315"/>
      <c r="O1" s="315"/>
      <c r="P1" s="315"/>
      <c r="Q1" s="315"/>
      <c r="R1" s="315"/>
      <c r="S1" s="315"/>
      <c r="T1" s="316"/>
      <c r="U1" s="316"/>
      <c r="V1" s="316"/>
      <c r="W1" s="316"/>
      <c r="X1" s="317"/>
      <c r="Y1" s="62"/>
    </row>
    <row r="2" spans="1:26" s="13" customFormat="1" ht="16" hidden="1" customHeight="1" thickBot="1">
      <c r="A2" s="318"/>
      <c r="B2" s="319"/>
      <c r="C2" s="319"/>
      <c r="D2" s="319"/>
      <c r="E2" s="319"/>
      <c r="F2" s="319"/>
      <c r="G2" s="319"/>
      <c r="H2" s="319"/>
      <c r="I2" s="319"/>
      <c r="J2" s="319"/>
      <c r="K2" s="319"/>
      <c r="L2" s="17" t="s">
        <v>150</v>
      </c>
      <c r="M2" s="16" t="s">
        <v>151</v>
      </c>
      <c r="N2" s="16" t="s">
        <v>152</v>
      </c>
      <c r="O2" s="16" t="s">
        <v>153</v>
      </c>
      <c r="P2" s="26" t="s">
        <v>182</v>
      </c>
      <c r="Q2" s="320" t="s">
        <v>341</v>
      </c>
      <c r="R2" s="321"/>
      <c r="S2" s="321"/>
      <c r="T2" s="31" t="s">
        <v>323</v>
      </c>
      <c r="U2" s="32" t="s">
        <v>324</v>
      </c>
      <c r="V2" s="33" t="s">
        <v>328</v>
      </c>
      <c r="W2" s="325" t="s">
        <v>342</v>
      </c>
      <c r="X2" s="327" t="s">
        <v>185</v>
      </c>
      <c r="Y2" s="143"/>
    </row>
    <row r="3" spans="1:26" ht="76" hidden="1" thickBot="1">
      <c r="A3" s="329" t="s">
        <v>173</v>
      </c>
      <c r="B3" s="330"/>
      <c r="C3" s="330"/>
      <c r="D3" s="330"/>
      <c r="E3" s="330"/>
      <c r="F3" s="330"/>
      <c r="G3" s="330"/>
      <c r="H3" s="330"/>
      <c r="I3" s="330"/>
      <c r="J3" s="330"/>
      <c r="K3" s="330"/>
      <c r="L3" s="21" t="s">
        <v>174</v>
      </c>
      <c r="M3" s="22" t="s">
        <v>175</v>
      </c>
      <c r="N3" s="22" t="s">
        <v>176</v>
      </c>
      <c r="O3" s="22" t="s">
        <v>177</v>
      </c>
      <c r="P3" s="23" t="s">
        <v>410</v>
      </c>
      <c r="Q3" s="322"/>
      <c r="R3" s="323"/>
      <c r="S3" s="323"/>
      <c r="T3" s="21" t="s">
        <v>325</v>
      </c>
      <c r="U3" s="22" t="s">
        <v>326</v>
      </c>
      <c r="V3" s="34" t="s">
        <v>329</v>
      </c>
      <c r="W3" s="326"/>
      <c r="X3" s="328"/>
    </row>
    <row r="4" spans="1:26" s="1" customFormat="1" ht="325" hidden="1" customHeight="1" thickBot="1">
      <c r="A4" s="329" t="s">
        <v>154</v>
      </c>
      <c r="B4" s="330"/>
      <c r="C4" s="330"/>
      <c r="D4" s="330"/>
      <c r="E4" s="330"/>
      <c r="F4" s="330"/>
      <c r="G4" s="330"/>
      <c r="H4" s="330"/>
      <c r="I4" s="330"/>
      <c r="J4" s="330"/>
      <c r="K4" s="331"/>
      <c r="L4" s="18" t="s">
        <v>413</v>
      </c>
      <c r="M4" s="19" t="s">
        <v>178</v>
      </c>
      <c r="N4" s="19" t="s">
        <v>406</v>
      </c>
      <c r="O4" s="19" t="s">
        <v>408</v>
      </c>
      <c r="P4" s="20" t="s">
        <v>486</v>
      </c>
      <c r="Q4" s="322"/>
      <c r="R4" s="323"/>
      <c r="S4" s="324"/>
      <c r="T4" s="35" t="s">
        <v>327</v>
      </c>
      <c r="U4" s="20" t="s">
        <v>335</v>
      </c>
      <c r="V4" s="36"/>
      <c r="W4" s="326"/>
      <c r="X4" s="328"/>
    </row>
    <row r="5" spans="1:26" s="1" customFormat="1" ht="136" hidden="1" thickBot="1">
      <c r="A5" s="332" t="s">
        <v>149</v>
      </c>
      <c r="B5" s="333"/>
      <c r="C5" s="333"/>
      <c r="D5" s="333"/>
      <c r="E5" s="333"/>
      <c r="F5" s="333"/>
      <c r="G5" s="333"/>
      <c r="H5" s="333"/>
      <c r="I5" s="333"/>
      <c r="J5" s="333"/>
      <c r="K5" s="334"/>
      <c r="L5" s="18" t="s">
        <v>179</v>
      </c>
      <c r="M5" s="19" t="s">
        <v>180</v>
      </c>
      <c r="N5" s="18" t="s">
        <v>180</v>
      </c>
      <c r="O5" s="19" t="s">
        <v>179</v>
      </c>
      <c r="P5" s="20" t="s">
        <v>181</v>
      </c>
      <c r="Q5" s="322"/>
      <c r="R5" s="323"/>
      <c r="S5" s="324"/>
      <c r="T5" s="37" t="s">
        <v>346</v>
      </c>
      <c r="U5" s="38" t="s">
        <v>336</v>
      </c>
      <c r="V5" s="148"/>
      <c r="W5" s="326"/>
      <c r="X5" s="328"/>
    </row>
    <row r="6" spans="1:26" s="1" customFormat="1" ht="166" hidden="1" thickBot="1">
      <c r="A6" s="332" t="s">
        <v>183</v>
      </c>
      <c r="B6" s="333"/>
      <c r="C6" s="333"/>
      <c r="D6" s="333"/>
      <c r="E6" s="333"/>
      <c r="F6" s="333"/>
      <c r="G6" s="333"/>
      <c r="H6" s="333"/>
      <c r="I6" s="333"/>
      <c r="J6" s="333"/>
      <c r="K6" s="334"/>
      <c r="L6" s="18" t="s">
        <v>332</v>
      </c>
      <c r="M6" s="19" t="s">
        <v>330</v>
      </c>
      <c r="N6" s="19" t="s">
        <v>331</v>
      </c>
      <c r="O6" s="19" t="s">
        <v>333</v>
      </c>
      <c r="P6" s="20" t="s">
        <v>334</v>
      </c>
      <c r="Q6" s="322"/>
      <c r="R6" s="323"/>
      <c r="S6" s="324"/>
      <c r="T6" s="37" t="s">
        <v>412</v>
      </c>
      <c r="U6" s="39" t="s">
        <v>337</v>
      </c>
      <c r="V6" s="148"/>
      <c r="W6" s="326"/>
      <c r="X6" s="328"/>
    </row>
    <row r="7" spans="1:26" s="1" customFormat="1" ht="16" hidden="1" customHeight="1">
      <c r="A7" s="335" t="s">
        <v>155</v>
      </c>
      <c r="B7" s="336"/>
      <c r="C7" s="336"/>
      <c r="D7" s="336"/>
      <c r="E7" s="336"/>
      <c r="F7" s="336"/>
      <c r="G7" s="336"/>
      <c r="H7" s="336"/>
      <c r="I7" s="336"/>
      <c r="J7" s="336"/>
      <c r="K7" s="337"/>
      <c r="L7" s="127">
        <v>4</v>
      </c>
      <c r="M7" s="128">
        <v>3</v>
      </c>
      <c r="N7" s="128">
        <v>2</v>
      </c>
      <c r="O7" s="128">
        <v>2</v>
      </c>
      <c r="P7" s="129">
        <v>8</v>
      </c>
      <c r="Q7" s="322"/>
      <c r="R7" s="323"/>
      <c r="S7" s="324"/>
      <c r="T7" s="130">
        <v>1</v>
      </c>
      <c r="U7" s="131">
        <v>1</v>
      </c>
      <c r="V7" s="132"/>
      <c r="W7" s="326"/>
      <c r="X7" s="328"/>
    </row>
    <row r="8" spans="1:26" s="1" customFormat="1" ht="60">
      <c r="A8" s="142" t="s">
        <v>145</v>
      </c>
      <c r="B8" s="142" t="s">
        <v>588</v>
      </c>
      <c r="C8" s="140" t="s">
        <v>143</v>
      </c>
      <c r="D8" s="140" t="s">
        <v>590</v>
      </c>
      <c r="E8" s="142" t="s">
        <v>147</v>
      </c>
      <c r="F8" s="142" t="s">
        <v>144</v>
      </c>
      <c r="G8" s="142" t="s">
        <v>146</v>
      </c>
      <c r="H8" s="142" t="s">
        <v>148</v>
      </c>
      <c r="I8" s="144" t="s">
        <v>494</v>
      </c>
      <c r="J8" s="144" t="s">
        <v>495</v>
      </c>
      <c r="K8" s="142" t="s">
        <v>271</v>
      </c>
      <c r="L8" s="133" t="s">
        <v>174</v>
      </c>
      <c r="M8" s="133" t="s">
        <v>175</v>
      </c>
      <c r="N8" s="133" t="s">
        <v>176</v>
      </c>
      <c r="O8" s="133" t="s">
        <v>177</v>
      </c>
      <c r="P8" s="133" t="s">
        <v>410</v>
      </c>
      <c r="Q8" s="134" t="s">
        <v>321</v>
      </c>
      <c r="R8" s="134" t="s">
        <v>411</v>
      </c>
      <c r="S8" s="134" t="s">
        <v>322</v>
      </c>
      <c r="T8" s="134" t="s">
        <v>338</v>
      </c>
      <c r="U8" s="134" t="s">
        <v>339</v>
      </c>
      <c r="V8" s="134" t="s">
        <v>343</v>
      </c>
      <c r="W8" s="135" t="s">
        <v>342</v>
      </c>
      <c r="X8" s="136" t="s">
        <v>185</v>
      </c>
    </row>
    <row r="9" spans="1:26" s="143" customFormat="1" ht="30">
      <c r="A9" s="142" t="s">
        <v>352</v>
      </c>
      <c r="B9" s="142" t="s">
        <v>586</v>
      </c>
      <c r="C9" s="94" t="s">
        <v>196</v>
      </c>
      <c r="D9" s="140" t="s">
        <v>592</v>
      </c>
      <c r="E9" s="142" t="s">
        <v>49</v>
      </c>
      <c r="F9" s="142" t="s">
        <v>67</v>
      </c>
      <c r="G9" s="142" t="s">
        <v>251</v>
      </c>
      <c r="H9" s="144" t="s">
        <v>184</v>
      </c>
      <c r="I9" s="144" t="s">
        <v>490</v>
      </c>
      <c r="J9" s="144" t="s">
        <v>517</v>
      </c>
      <c r="K9" s="140" t="s">
        <v>565</v>
      </c>
      <c r="L9" s="140">
        <v>0</v>
      </c>
      <c r="M9" s="140">
        <v>0</v>
      </c>
      <c r="N9" s="140">
        <v>0</v>
      </c>
      <c r="O9" s="140">
        <v>0</v>
      </c>
      <c r="P9" s="140">
        <v>9</v>
      </c>
      <c r="Q9" s="140">
        <f t="shared" ref="Q9:Q40" si="0">(L9*L$7)+(M9*M$7)+(N9*N$7)+(O9*O$7)</f>
        <v>0</v>
      </c>
      <c r="R9" s="140">
        <f t="shared" ref="R9:R40" si="1">P9*P$7</f>
        <v>72</v>
      </c>
      <c r="S9" s="140">
        <f t="shared" ref="S9:S40" si="2">Q9+R9</f>
        <v>72</v>
      </c>
      <c r="T9" s="140">
        <v>1</v>
      </c>
      <c r="U9" s="140">
        <v>1</v>
      </c>
      <c r="V9" s="140">
        <f t="shared" ref="V9:V40" si="3">T9*U9</f>
        <v>1</v>
      </c>
      <c r="W9" s="146">
        <f t="shared" ref="W9:W40" si="4">(S9*V9)/10</f>
        <v>7.2</v>
      </c>
      <c r="X9" s="159" t="s">
        <v>577</v>
      </c>
      <c r="Z9" s="105">
        <v>1</v>
      </c>
    </row>
    <row r="10" spans="1:26" s="143" customFormat="1" ht="30">
      <c r="A10" s="142" t="s">
        <v>354</v>
      </c>
      <c r="B10" s="142" t="s">
        <v>586</v>
      </c>
      <c r="C10" s="140" t="s">
        <v>315</v>
      </c>
      <c r="D10" s="140" t="s">
        <v>591</v>
      </c>
      <c r="E10" s="142" t="s">
        <v>49</v>
      </c>
      <c r="F10" s="142" t="s">
        <v>67</v>
      </c>
      <c r="G10" s="142" t="s">
        <v>254</v>
      </c>
      <c r="H10" s="144" t="s">
        <v>165</v>
      </c>
      <c r="I10" s="144" t="s">
        <v>490</v>
      </c>
      <c r="J10" s="144" t="s">
        <v>489</v>
      </c>
      <c r="K10" s="140" t="s">
        <v>565</v>
      </c>
      <c r="L10" s="140">
        <v>9</v>
      </c>
      <c r="M10" s="140">
        <v>3</v>
      </c>
      <c r="N10" s="140">
        <v>3</v>
      </c>
      <c r="O10" s="140">
        <v>0</v>
      </c>
      <c r="P10" s="140">
        <v>0</v>
      </c>
      <c r="Q10" s="140">
        <f t="shared" si="0"/>
        <v>51</v>
      </c>
      <c r="R10" s="140">
        <f t="shared" si="1"/>
        <v>0</v>
      </c>
      <c r="S10" s="140">
        <f t="shared" si="2"/>
        <v>51</v>
      </c>
      <c r="T10" s="140">
        <v>1</v>
      </c>
      <c r="U10" s="140">
        <v>1</v>
      </c>
      <c r="V10" s="140">
        <f t="shared" si="3"/>
        <v>1</v>
      </c>
      <c r="W10" s="146">
        <f t="shared" si="4"/>
        <v>5.0999999999999996</v>
      </c>
      <c r="X10" s="86"/>
      <c r="Z10" s="106">
        <v>2</v>
      </c>
    </row>
    <row r="11" spans="1:26" s="143" customFormat="1" ht="30">
      <c r="A11" s="142" t="s">
        <v>355</v>
      </c>
      <c r="B11" s="142" t="s">
        <v>586</v>
      </c>
      <c r="C11" s="140" t="s">
        <v>401</v>
      </c>
      <c r="D11" s="140" t="s">
        <v>591</v>
      </c>
      <c r="E11" s="142" t="s">
        <v>49</v>
      </c>
      <c r="F11" s="142" t="s">
        <v>67</v>
      </c>
      <c r="G11" s="142" t="s">
        <v>252</v>
      </c>
      <c r="H11" s="144" t="s">
        <v>165</v>
      </c>
      <c r="I11" s="144" t="s">
        <v>491</v>
      </c>
      <c r="J11" s="144" t="s">
        <v>517</v>
      </c>
      <c r="K11" s="142" t="s">
        <v>169</v>
      </c>
      <c r="L11" s="140">
        <v>3</v>
      </c>
      <c r="M11" s="140">
        <v>0</v>
      </c>
      <c r="N11" s="140">
        <v>0</v>
      </c>
      <c r="O11" s="140">
        <v>0</v>
      </c>
      <c r="P11" s="140">
        <v>0</v>
      </c>
      <c r="Q11" s="140">
        <f t="shared" si="0"/>
        <v>12</v>
      </c>
      <c r="R11" s="140">
        <f t="shared" si="1"/>
        <v>0</v>
      </c>
      <c r="S11" s="140">
        <f t="shared" si="2"/>
        <v>12</v>
      </c>
      <c r="T11" s="140">
        <v>2</v>
      </c>
      <c r="U11" s="140">
        <v>4</v>
      </c>
      <c r="V11" s="140">
        <f t="shared" si="3"/>
        <v>8</v>
      </c>
      <c r="W11" s="146">
        <f t="shared" si="4"/>
        <v>9.6</v>
      </c>
      <c r="X11" s="86" t="s">
        <v>211</v>
      </c>
      <c r="Z11" s="107">
        <v>3</v>
      </c>
    </row>
    <row r="12" spans="1:26" s="143" customFormat="1" ht="30">
      <c r="A12" s="79" t="s">
        <v>357</v>
      </c>
      <c r="B12" s="142" t="s">
        <v>586</v>
      </c>
      <c r="C12" s="140" t="s">
        <v>198</v>
      </c>
      <c r="D12" s="140" t="s">
        <v>591</v>
      </c>
      <c r="E12" s="140" t="s">
        <v>49</v>
      </c>
      <c r="F12" s="140" t="s">
        <v>67</v>
      </c>
      <c r="G12" s="140" t="s">
        <v>252</v>
      </c>
      <c r="H12" s="94" t="s">
        <v>165</v>
      </c>
      <c r="I12" s="94" t="s">
        <v>490</v>
      </c>
      <c r="J12" s="94" t="s">
        <v>489</v>
      </c>
      <c r="K12" s="140" t="s">
        <v>170</v>
      </c>
      <c r="L12" s="140">
        <v>3</v>
      </c>
      <c r="M12" s="140">
        <v>0</v>
      </c>
      <c r="N12" s="140">
        <v>3</v>
      </c>
      <c r="O12" s="140">
        <v>0</v>
      </c>
      <c r="P12" s="140">
        <v>0</v>
      </c>
      <c r="Q12" s="140">
        <f t="shared" si="0"/>
        <v>18</v>
      </c>
      <c r="R12" s="140">
        <f t="shared" si="1"/>
        <v>0</v>
      </c>
      <c r="S12" s="140">
        <f t="shared" si="2"/>
        <v>18</v>
      </c>
      <c r="T12" s="140">
        <v>1</v>
      </c>
      <c r="U12" s="140">
        <v>1</v>
      </c>
      <c r="V12" s="140">
        <f t="shared" si="3"/>
        <v>1</v>
      </c>
      <c r="W12" s="146">
        <f t="shared" si="4"/>
        <v>1.8</v>
      </c>
      <c r="X12" s="86" t="s">
        <v>213</v>
      </c>
      <c r="Z12" s="108">
        <v>4</v>
      </c>
    </row>
    <row r="13" spans="1:26" s="143" customFormat="1" ht="30">
      <c r="A13" s="142" t="s">
        <v>200</v>
      </c>
      <c r="B13" s="142" t="s">
        <v>586</v>
      </c>
      <c r="C13" s="140" t="s">
        <v>201</v>
      </c>
      <c r="D13" s="140" t="s">
        <v>591</v>
      </c>
      <c r="E13" s="142" t="s">
        <v>49</v>
      </c>
      <c r="F13" s="142" t="s">
        <v>67</v>
      </c>
      <c r="G13" s="142" t="s">
        <v>252</v>
      </c>
      <c r="H13" s="144" t="s">
        <v>165</v>
      </c>
      <c r="I13" s="144" t="s">
        <v>490</v>
      </c>
      <c r="J13" s="144" t="s">
        <v>489</v>
      </c>
      <c r="K13" s="142" t="s">
        <v>170</v>
      </c>
      <c r="L13" s="140">
        <v>3</v>
      </c>
      <c r="M13" s="140">
        <v>3</v>
      </c>
      <c r="N13" s="140">
        <v>3</v>
      </c>
      <c r="O13" s="140">
        <v>0</v>
      </c>
      <c r="P13" s="140">
        <v>0</v>
      </c>
      <c r="Q13" s="140">
        <f t="shared" si="0"/>
        <v>27</v>
      </c>
      <c r="R13" s="140">
        <f t="shared" si="1"/>
        <v>0</v>
      </c>
      <c r="S13" s="140">
        <f t="shared" si="2"/>
        <v>27</v>
      </c>
      <c r="T13" s="140">
        <v>1</v>
      </c>
      <c r="U13" s="140">
        <v>1</v>
      </c>
      <c r="V13" s="140">
        <f t="shared" si="3"/>
        <v>1</v>
      </c>
      <c r="W13" s="146">
        <f t="shared" si="4"/>
        <v>2.7</v>
      </c>
      <c r="X13" s="86" t="s">
        <v>215</v>
      </c>
      <c r="Z13" s="109">
        <v>5</v>
      </c>
    </row>
    <row r="14" spans="1:26" s="143" customFormat="1">
      <c r="A14" s="140" t="s">
        <v>202</v>
      </c>
      <c r="B14" s="140" t="s">
        <v>586</v>
      </c>
      <c r="C14" s="140" t="s">
        <v>203</v>
      </c>
      <c r="D14" s="140" t="s">
        <v>591</v>
      </c>
      <c r="E14" s="140" t="s">
        <v>49</v>
      </c>
      <c r="F14" s="140" t="s">
        <v>67</v>
      </c>
      <c r="G14" s="140" t="s">
        <v>252</v>
      </c>
      <c r="H14" s="94" t="s">
        <v>165</v>
      </c>
      <c r="I14" s="94" t="s">
        <v>493</v>
      </c>
      <c r="J14" s="94" t="s">
        <v>489</v>
      </c>
      <c r="K14" s="140" t="s">
        <v>169</v>
      </c>
      <c r="L14" s="140">
        <v>3</v>
      </c>
      <c r="M14" s="140">
        <v>3</v>
      </c>
      <c r="N14" s="140">
        <v>3</v>
      </c>
      <c r="O14" s="140">
        <v>0</v>
      </c>
      <c r="P14" s="140">
        <v>0</v>
      </c>
      <c r="Q14" s="140">
        <f t="shared" si="0"/>
        <v>27</v>
      </c>
      <c r="R14" s="140">
        <f t="shared" si="1"/>
        <v>0</v>
      </c>
      <c r="S14" s="140">
        <f t="shared" si="2"/>
        <v>27</v>
      </c>
      <c r="T14" s="140">
        <v>2</v>
      </c>
      <c r="U14" s="140">
        <v>4</v>
      </c>
      <c r="V14" s="140">
        <f t="shared" si="3"/>
        <v>8</v>
      </c>
      <c r="W14" s="146">
        <f t="shared" si="4"/>
        <v>21.6</v>
      </c>
      <c r="X14" s="96" t="s">
        <v>409</v>
      </c>
      <c r="Z14" s="110">
        <v>6</v>
      </c>
    </row>
    <row r="15" spans="1:26" s="143" customFormat="1" ht="30">
      <c r="A15" s="140" t="s">
        <v>204</v>
      </c>
      <c r="B15" s="142" t="s">
        <v>586</v>
      </c>
      <c r="C15" s="140" t="s">
        <v>205</v>
      </c>
      <c r="D15" s="140" t="s">
        <v>591</v>
      </c>
      <c r="E15" s="140" t="s">
        <v>49</v>
      </c>
      <c r="F15" s="140" t="s">
        <v>67</v>
      </c>
      <c r="G15" s="140" t="s">
        <v>252</v>
      </c>
      <c r="H15" s="94" t="s">
        <v>165</v>
      </c>
      <c r="I15" s="94" t="s">
        <v>490</v>
      </c>
      <c r="J15" s="94" t="s">
        <v>489</v>
      </c>
      <c r="K15" s="140" t="s">
        <v>170</v>
      </c>
      <c r="L15" s="140">
        <v>3</v>
      </c>
      <c r="M15" s="140">
        <v>3</v>
      </c>
      <c r="N15" s="140">
        <v>3</v>
      </c>
      <c r="O15" s="140">
        <v>0</v>
      </c>
      <c r="P15" s="140">
        <v>0</v>
      </c>
      <c r="Q15" s="140">
        <f t="shared" si="0"/>
        <v>27</v>
      </c>
      <c r="R15" s="140">
        <f t="shared" si="1"/>
        <v>0</v>
      </c>
      <c r="S15" s="140">
        <f t="shared" si="2"/>
        <v>27</v>
      </c>
      <c r="T15" s="140">
        <v>3</v>
      </c>
      <c r="U15" s="140">
        <v>1</v>
      </c>
      <c r="V15" s="140">
        <f t="shared" si="3"/>
        <v>3</v>
      </c>
      <c r="W15" s="146">
        <f t="shared" si="4"/>
        <v>8.1</v>
      </c>
      <c r="X15" s="96" t="s">
        <v>216</v>
      </c>
      <c r="Z15" s="111">
        <v>7</v>
      </c>
    </row>
    <row r="16" spans="1:26" s="143" customFormat="1" ht="30">
      <c r="A16" s="98" t="s">
        <v>206</v>
      </c>
      <c r="B16" s="98" t="s">
        <v>586</v>
      </c>
      <c r="C16" s="140" t="s">
        <v>207</v>
      </c>
      <c r="D16" s="140" t="s">
        <v>591</v>
      </c>
      <c r="E16" s="142" t="s">
        <v>49</v>
      </c>
      <c r="F16" s="142" t="s">
        <v>67</v>
      </c>
      <c r="G16" s="142" t="s">
        <v>252</v>
      </c>
      <c r="H16" s="144" t="s">
        <v>165</v>
      </c>
      <c r="I16" s="144" t="s">
        <v>491</v>
      </c>
      <c r="J16" s="144" t="s">
        <v>489</v>
      </c>
      <c r="K16" s="142" t="s">
        <v>170</v>
      </c>
      <c r="L16" s="140">
        <v>3</v>
      </c>
      <c r="M16" s="140">
        <v>0</v>
      </c>
      <c r="N16" s="140">
        <v>3</v>
      </c>
      <c r="O16" s="140">
        <v>0</v>
      </c>
      <c r="P16" s="140">
        <v>0</v>
      </c>
      <c r="Q16" s="140">
        <f t="shared" si="0"/>
        <v>18</v>
      </c>
      <c r="R16" s="140">
        <f t="shared" si="1"/>
        <v>0</v>
      </c>
      <c r="S16" s="140">
        <f t="shared" si="2"/>
        <v>18</v>
      </c>
      <c r="T16" s="140">
        <v>1</v>
      </c>
      <c r="U16" s="140">
        <v>1</v>
      </c>
      <c r="V16" s="140">
        <f t="shared" si="3"/>
        <v>1</v>
      </c>
      <c r="W16" s="146">
        <f t="shared" si="4"/>
        <v>1.8</v>
      </c>
      <c r="X16" s="86" t="s">
        <v>216</v>
      </c>
      <c r="Z16" s="112">
        <v>8</v>
      </c>
    </row>
    <row r="17" spans="1:26" s="143" customFormat="1" ht="30">
      <c r="A17" s="140" t="s">
        <v>208</v>
      </c>
      <c r="B17" s="140" t="s">
        <v>586</v>
      </c>
      <c r="C17" s="140" t="s">
        <v>209</v>
      </c>
      <c r="D17" s="140" t="s">
        <v>591</v>
      </c>
      <c r="E17" s="140" t="s">
        <v>49</v>
      </c>
      <c r="F17" s="140" t="s">
        <v>67</v>
      </c>
      <c r="G17" s="140" t="s">
        <v>33</v>
      </c>
      <c r="H17" s="94" t="s">
        <v>165</v>
      </c>
      <c r="I17" s="94" t="s">
        <v>491</v>
      </c>
      <c r="J17" s="94" t="s">
        <v>489</v>
      </c>
      <c r="K17" s="140" t="s">
        <v>565</v>
      </c>
      <c r="L17" s="140">
        <v>0</v>
      </c>
      <c r="M17" s="140">
        <v>0</v>
      </c>
      <c r="N17" s="140">
        <v>0</v>
      </c>
      <c r="O17" s="140">
        <v>0</v>
      </c>
      <c r="P17" s="140">
        <v>9</v>
      </c>
      <c r="Q17" s="140">
        <f t="shared" si="0"/>
        <v>0</v>
      </c>
      <c r="R17" s="140">
        <f t="shared" si="1"/>
        <v>72</v>
      </c>
      <c r="S17" s="140">
        <f t="shared" si="2"/>
        <v>72</v>
      </c>
      <c r="T17" s="140">
        <v>1</v>
      </c>
      <c r="U17" s="140">
        <v>1</v>
      </c>
      <c r="V17" s="140">
        <f t="shared" si="3"/>
        <v>1</v>
      </c>
      <c r="W17" s="146">
        <f t="shared" si="4"/>
        <v>7.2</v>
      </c>
      <c r="X17" s="96" t="s">
        <v>210</v>
      </c>
    </row>
    <row r="18" spans="1:26" s="143" customFormat="1" ht="30">
      <c r="A18" s="140" t="s">
        <v>467</v>
      </c>
      <c r="B18" s="142" t="s">
        <v>586</v>
      </c>
      <c r="C18" s="140" t="s">
        <v>468</v>
      </c>
      <c r="D18" s="140" t="s">
        <v>591</v>
      </c>
      <c r="E18" s="140" t="s">
        <v>49</v>
      </c>
      <c r="F18" s="140" t="s">
        <v>67</v>
      </c>
      <c r="G18" s="140" t="s">
        <v>252</v>
      </c>
      <c r="H18" s="94" t="s">
        <v>165</v>
      </c>
      <c r="I18" s="94" t="s">
        <v>490</v>
      </c>
      <c r="J18" s="94" t="s">
        <v>489</v>
      </c>
      <c r="K18" s="140" t="s">
        <v>565</v>
      </c>
      <c r="L18" s="140">
        <v>0</v>
      </c>
      <c r="M18" s="140">
        <v>0</v>
      </c>
      <c r="N18" s="140">
        <v>0</v>
      </c>
      <c r="O18" s="140">
        <v>0</v>
      </c>
      <c r="P18" s="140">
        <v>9</v>
      </c>
      <c r="Q18" s="140">
        <f t="shared" si="0"/>
        <v>0</v>
      </c>
      <c r="R18" s="140">
        <f t="shared" si="1"/>
        <v>72</v>
      </c>
      <c r="S18" s="140">
        <f t="shared" si="2"/>
        <v>72</v>
      </c>
      <c r="T18" s="140">
        <v>1</v>
      </c>
      <c r="U18" s="140">
        <v>1</v>
      </c>
      <c r="V18" s="140">
        <f t="shared" si="3"/>
        <v>1</v>
      </c>
      <c r="W18" s="146">
        <f t="shared" si="4"/>
        <v>7.2</v>
      </c>
      <c r="X18" s="86" t="s">
        <v>216</v>
      </c>
    </row>
    <row r="19" spans="1:26" s="143" customFormat="1" ht="45">
      <c r="A19" s="140" t="s">
        <v>359</v>
      </c>
      <c r="B19" s="140" t="s">
        <v>586</v>
      </c>
      <c r="C19" s="140" t="s">
        <v>405</v>
      </c>
      <c r="D19" s="140" t="s">
        <v>592</v>
      </c>
      <c r="E19" s="140" t="s">
        <v>49</v>
      </c>
      <c r="F19" s="140" t="s">
        <v>60</v>
      </c>
      <c r="G19" s="140" t="s">
        <v>38</v>
      </c>
      <c r="H19" s="140" t="s">
        <v>162</v>
      </c>
      <c r="I19" s="94" t="s">
        <v>490</v>
      </c>
      <c r="J19" s="94" t="s">
        <v>517</v>
      </c>
      <c r="K19" s="140" t="s">
        <v>169</v>
      </c>
      <c r="L19" s="140">
        <v>9</v>
      </c>
      <c r="M19" s="140">
        <v>9</v>
      </c>
      <c r="N19" s="140">
        <v>0</v>
      </c>
      <c r="O19" s="140">
        <v>0</v>
      </c>
      <c r="P19" s="140">
        <v>0</v>
      </c>
      <c r="Q19" s="140">
        <f t="shared" si="0"/>
        <v>63</v>
      </c>
      <c r="R19" s="140">
        <f t="shared" si="1"/>
        <v>0</v>
      </c>
      <c r="S19" s="140">
        <f t="shared" si="2"/>
        <v>63</v>
      </c>
      <c r="T19" s="140">
        <v>3</v>
      </c>
      <c r="U19" s="140">
        <v>3</v>
      </c>
      <c r="V19" s="140">
        <f t="shared" si="3"/>
        <v>9</v>
      </c>
      <c r="W19" s="146">
        <f t="shared" si="4"/>
        <v>56.7</v>
      </c>
      <c r="X19" s="159" t="s">
        <v>573</v>
      </c>
    </row>
    <row r="20" spans="1:26" s="143" customFormat="1" ht="30">
      <c r="A20" s="140" t="s">
        <v>361</v>
      </c>
      <c r="B20" s="140" t="s">
        <v>585</v>
      </c>
      <c r="C20" s="163" t="s">
        <v>195</v>
      </c>
      <c r="D20" s="140" t="s">
        <v>591</v>
      </c>
      <c r="E20" s="140" t="s">
        <v>49</v>
      </c>
      <c r="F20" s="140" t="s">
        <v>60</v>
      </c>
      <c r="G20" s="140" t="s">
        <v>38</v>
      </c>
      <c r="H20" s="140" t="s">
        <v>165</v>
      </c>
      <c r="I20" s="94" t="s">
        <v>490</v>
      </c>
      <c r="J20" s="94" t="s">
        <v>652</v>
      </c>
      <c r="K20" s="140" t="s">
        <v>171</v>
      </c>
      <c r="L20" s="140">
        <v>9</v>
      </c>
      <c r="M20" s="140">
        <v>3</v>
      </c>
      <c r="N20" s="140">
        <v>3</v>
      </c>
      <c r="O20" s="140">
        <v>3</v>
      </c>
      <c r="P20" s="140">
        <v>0</v>
      </c>
      <c r="Q20" s="140">
        <f t="shared" si="0"/>
        <v>57</v>
      </c>
      <c r="R20" s="140">
        <f t="shared" si="1"/>
        <v>0</v>
      </c>
      <c r="S20" s="140">
        <f t="shared" si="2"/>
        <v>57</v>
      </c>
      <c r="T20" s="140">
        <v>3</v>
      </c>
      <c r="U20" s="140">
        <v>1</v>
      </c>
      <c r="V20" s="140">
        <f t="shared" si="3"/>
        <v>3</v>
      </c>
      <c r="W20" s="146">
        <f t="shared" si="4"/>
        <v>17.100000000000001</v>
      </c>
      <c r="X20" s="96"/>
    </row>
    <row r="21" spans="1:26" s="143" customFormat="1" ht="30">
      <c r="A21" s="140" t="s">
        <v>388</v>
      </c>
      <c r="B21" s="142" t="s">
        <v>586</v>
      </c>
      <c r="C21" s="140" t="s">
        <v>389</v>
      </c>
      <c r="D21" s="140" t="s">
        <v>591</v>
      </c>
      <c r="E21" s="140" t="s">
        <v>49</v>
      </c>
      <c r="F21" s="140" t="s">
        <v>60</v>
      </c>
      <c r="G21" s="140" t="s">
        <v>233</v>
      </c>
      <c r="H21" s="94" t="s">
        <v>165</v>
      </c>
      <c r="I21" s="94" t="s">
        <v>492</v>
      </c>
      <c r="J21" s="94" t="s">
        <v>489</v>
      </c>
      <c r="K21" s="140" t="s">
        <v>169</v>
      </c>
      <c r="L21" s="140">
        <v>9</v>
      </c>
      <c r="M21" s="140">
        <v>3</v>
      </c>
      <c r="N21" s="140">
        <v>0</v>
      </c>
      <c r="O21" s="140">
        <v>0</v>
      </c>
      <c r="P21" s="140">
        <v>0</v>
      </c>
      <c r="Q21" s="140">
        <f t="shared" si="0"/>
        <v>45</v>
      </c>
      <c r="R21" s="140">
        <f t="shared" si="1"/>
        <v>0</v>
      </c>
      <c r="S21" s="140">
        <f t="shared" si="2"/>
        <v>45</v>
      </c>
      <c r="T21" s="140">
        <v>1</v>
      </c>
      <c r="U21" s="140">
        <v>1</v>
      </c>
      <c r="V21" s="140">
        <f t="shared" si="3"/>
        <v>1</v>
      </c>
      <c r="W21" s="146">
        <f t="shared" si="4"/>
        <v>4.5</v>
      </c>
      <c r="X21" s="96" t="s">
        <v>496</v>
      </c>
    </row>
    <row r="22" spans="1:26" s="143" customFormat="1">
      <c r="A22" s="140" t="s">
        <v>395</v>
      </c>
      <c r="B22" s="140" t="s">
        <v>586</v>
      </c>
      <c r="C22" s="140" t="s">
        <v>396</v>
      </c>
      <c r="D22" s="140" t="s">
        <v>591</v>
      </c>
      <c r="E22" s="140" t="s">
        <v>49</v>
      </c>
      <c r="F22" s="140" t="s">
        <v>60</v>
      </c>
      <c r="G22" s="140" t="s">
        <v>238</v>
      </c>
      <c r="H22" s="94" t="s">
        <v>165</v>
      </c>
      <c r="I22" s="94" t="s">
        <v>492</v>
      </c>
      <c r="J22" s="94" t="s">
        <v>489</v>
      </c>
      <c r="K22" s="140" t="s">
        <v>169</v>
      </c>
      <c r="L22" s="140">
        <v>6</v>
      </c>
      <c r="M22" s="140">
        <v>3</v>
      </c>
      <c r="N22" s="140">
        <v>0</v>
      </c>
      <c r="O22" s="140">
        <v>0</v>
      </c>
      <c r="P22" s="140">
        <v>0</v>
      </c>
      <c r="Q22" s="140">
        <f t="shared" si="0"/>
        <v>33</v>
      </c>
      <c r="R22" s="140">
        <f t="shared" si="1"/>
        <v>0</v>
      </c>
      <c r="S22" s="140">
        <f t="shared" si="2"/>
        <v>33</v>
      </c>
      <c r="T22" s="140">
        <v>2</v>
      </c>
      <c r="U22" s="140">
        <v>1</v>
      </c>
      <c r="V22" s="140">
        <f t="shared" si="3"/>
        <v>2</v>
      </c>
      <c r="W22" s="146">
        <f t="shared" si="4"/>
        <v>6.6</v>
      </c>
      <c r="X22" s="96"/>
    </row>
    <row r="23" spans="1:26" s="143" customFormat="1">
      <c r="A23" s="140" t="s">
        <v>430</v>
      </c>
      <c r="B23" s="140" t="s">
        <v>585</v>
      </c>
      <c r="C23" s="163" t="s">
        <v>431</v>
      </c>
      <c r="D23" s="140" t="s">
        <v>591</v>
      </c>
      <c r="E23" s="140" t="s">
        <v>49</v>
      </c>
      <c r="F23" s="140" t="s">
        <v>60</v>
      </c>
      <c r="G23" s="140" t="s">
        <v>239</v>
      </c>
      <c r="H23" s="94" t="s">
        <v>165</v>
      </c>
      <c r="I23" s="94" t="s">
        <v>490</v>
      </c>
      <c r="J23" s="94" t="s">
        <v>652</v>
      </c>
      <c r="K23" s="140" t="s">
        <v>171</v>
      </c>
      <c r="L23" s="140">
        <v>9</v>
      </c>
      <c r="M23" s="140">
        <v>3</v>
      </c>
      <c r="N23" s="140">
        <v>0</v>
      </c>
      <c r="O23" s="140">
        <v>9</v>
      </c>
      <c r="P23" s="140">
        <v>0</v>
      </c>
      <c r="Q23" s="140">
        <f t="shared" si="0"/>
        <v>63</v>
      </c>
      <c r="R23" s="140">
        <f t="shared" si="1"/>
        <v>0</v>
      </c>
      <c r="S23" s="140">
        <f t="shared" si="2"/>
        <v>63</v>
      </c>
      <c r="T23" s="140">
        <v>1</v>
      </c>
      <c r="U23" s="140">
        <v>3</v>
      </c>
      <c r="V23" s="140">
        <f t="shared" si="3"/>
        <v>3</v>
      </c>
      <c r="W23" s="146">
        <f t="shared" si="4"/>
        <v>18.899999999999999</v>
      </c>
      <c r="X23" s="86"/>
    </row>
    <row r="24" spans="1:26" s="143" customFormat="1" ht="30">
      <c r="A24" s="140" t="s">
        <v>432</v>
      </c>
      <c r="B24" s="140" t="s">
        <v>587</v>
      </c>
      <c r="C24" s="140" t="s">
        <v>433</v>
      </c>
      <c r="D24" s="140" t="s">
        <v>591</v>
      </c>
      <c r="E24" s="140" t="s">
        <v>49</v>
      </c>
      <c r="F24" s="140" t="s">
        <v>60</v>
      </c>
      <c r="G24" s="140" t="s">
        <v>239</v>
      </c>
      <c r="H24" s="94" t="s">
        <v>184</v>
      </c>
      <c r="I24" s="94" t="s">
        <v>491</v>
      </c>
      <c r="J24" s="94" t="s">
        <v>489</v>
      </c>
      <c r="K24" s="140" t="s">
        <v>171</v>
      </c>
      <c r="L24" s="140">
        <v>0</v>
      </c>
      <c r="M24" s="140">
        <v>0</v>
      </c>
      <c r="N24" s="140">
        <v>3</v>
      </c>
      <c r="O24" s="140">
        <v>3</v>
      </c>
      <c r="P24" s="140">
        <v>6</v>
      </c>
      <c r="Q24" s="140">
        <f t="shared" si="0"/>
        <v>12</v>
      </c>
      <c r="R24" s="140">
        <f t="shared" si="1"/>
        <v>48</v>
      </c>
      <c r="S24" s="140">
        <f t="shared" si="2"/>
        <v>60</v>
      </c>
      <c r="T24" s="140">
        <v>1</v>
      </c>
      <c r="U24" s="140">
        <v>1</v>
      </c>
      <c r="V24" s="140">
        <f t="shared" si="3"/>
        <v>1</v>
      </c>
      <c r="W24" s="146">
        <f t="shared" si="4"/>
        <v>6</v>
      </c>
      <c r="X24" s="86"/>
    </row>
    <row r="25" spans="1:26" s="143" customFormat="1">
      <c r="A25" s="140" t="s">
        <v>434</v>
      </c>
      <c r="B25" s="140" t="s">
        <v>585</v>
      </c>
      <c r="C25" s="163" t="s">
        <v>435</v>
      </c>
      <c r="D25" s="140" t="s">
        <v>591</v>
      </c>
      <c r="E25" s="140" t="s">
        <v>49</v>
      </c>
      <c r="F25" s="140" t="s">
        <v>60</v>
      </c>
      <c r="G25" s="140" t="s">
        <v>238</v>
      </c>
      <c r="H25" s="94" t="s">
        <v>165</v>
      </c>
      <c r="I25" s="94" t="s">
        <v>490</v>
      </c>
      <c r="J25" s="94" t="s">
        <v>652</v>
      </c>
      <c r="K25" s="140" t="s">
        <v>169</v>
      </c>
      <c r="L25" s="140">
        <v>9</v>
      </c>
      <c r="M25" s="140">
        <v>0</v>
      </c>
      <c r="N25" s="140">
        <v>0</v>
      </c>
      <c r="O25" s="140">
        <v>0</v>
      </c>
      <c r="P25" s="140">
        <v>0</v>
      </c>
      <c r="Q25" s="140">
        <f t="shared" si="0"/>
        <v>36</v>
      </c>
      <c r="R25" s="140">
        <f t="shared" si="1"/>
        <v>0</v>
      </c>
      <c r="S25" s="140">
        <f t="shared" si="2"/>
        <v>36</v>
      </c>
      <c r="T25" s="140">
        <v>1</v>
      </c>
      <c r="U25" s="140">
        <v>2</v>
      </c>
      <c r="V25" s="140">
        <f t="shared" si="3"/>
        <v>2</v>
      </c>
      <c r="W25" s="146">
        <f t="shared" si="4"/>
        <v>7.2</v>
      </c>
      <c r="X25" s="86"/>
    </row>
    <row r="26" spans="1:26" s="143" customFormat="1" ht="30">
      <c r="A26" s="140" t="s">
        <v>560</v>
      </c>
      <c r="B26" s="140" t="s">
        <v>585</v>
      </c>
      <c r="C26" s="163" t="s">
        <v>276</v>
      </c>
      <c r="D26" s="140" t="s">
        <v>592</v>
      </c>
      <c r="E26" s="140" t="s">
        <v>49</v>
      </c>
      <c r="F26" s="140" t="s">
        <v>56</v>
      </c>
      <c r="G26" s="140" t="s">
        <v>34</v>
      </c>
      <c r="H26" s="94" t="s">
        <v>162</v>
      </c>
      <c r="I26" s="94" t="s">
        <v>490</v>
      </c>
      <c r="J26" s="94" t="s">
        <v>554</v>
      </c>
      <c r="K26" s="140" t="s">
        <v>169</v>
      </c>
      <c r="L26" s="140">
        <v>9</v>
      </c>
      <c r="M26" s="140">
        <v>6</v>
      </c>
      <c r="N26" s="140">
        <v>3</v>
      </c>
      <c r="O26" s="140">
        <v>3</v>
      </c>
      <c r="P26" s="140">
        <v>0</v>
      </c>
      <c r="Q26" s="140">
        <f t="shared" si="0"/>
        <v>66</v>
      </c>
      <c r="R26" s="140">
        <f t="shared" si="1"/>
        <v>0</v>
      </c>
      <c r="S26" s="140">
        <f t="shared" si="2"/>
        <v>66</v>
      </c>
      <c r="T26" s="140">
        <v>3</v>
      </c>
      <c r="U26" s="140">
        <v>1</v>
      </c>
      <c r="V26" s="140">
        <f t="shared" si="3"/>
        <v>3</v>
      </c>
      <c r="W26" s="146">
        <f t="shared" si="4"/>
        <v>19.8</v>
      </c>
      <c r="X26" s="159" t="s">
        <v>567</v>
      </c>
    </row>
    <row r="27" spans="1:26" s="143" customFormat="1" ht="30">
      <c r="A27" s="140" t="s">
        <v>561</v>
      </c>
      <c r="B27" s="140" t="s">
        <v>585</v>
      </c>
      <c r="C27" s="163" t="s">
        <v>276</v>
      </c>
      <c r="D27" s="140" t="s">
        <v>592</v>
      </c>
      <c r="E27" s="140" t="s">
        <v>49</v>
      </c>
      <c r="F27" s="140" t="s">
        <v>56</v>
      </c>
      <c r="G27" s="140" t="s">
        <v>34</v>
      </c>
      <c r="H27" s="94" t="s">
        <v>162</v>
      </c>
      <c r="I27" s="94" t="s">
        <v>490</v>
      </c>
      <c r="J27" s="94" t="s">
        <v>652</v>
      </c>
      <c r="K27" s="140" t="s">
        <v>169</v>
      </c>
      <c r="L27" s="140">
        <v>9</v>
      </c>
      <c r="M27" s="140">
        <v>6</v>
      </c>
      <c r="N27" s="140">
        <v>3</v>
      </c>
      <c r="O27" s="140">
        <v>3</v>
      </c>
      <c r="P27" s="140">
        <v>0</v>
      </c>
      <c r="Q27" s="140">
        <f t="shared" si="0"/>
        <v>66</v>
      </c>
      <c r="R27" s="140">
        <f t="shared" si="1"/>
        <v>0</v>
      </c>
      <c r="S27" s="140">
        <f t="shared" si="2"/>
        <v>66</v>
      </c>
      <c r="T27" s="140">
        <v>3</v>
      </c>
      <c r="U27" s="140">
        <v>1</v>
      </c>
      <c r="V27" s="140">
        <f t="shared" si="3"/>
        <v>3</v>
      </c>
      <c r="W27" s="146">
        <f t="shared" si="4"/>
        <v>19.8</v>
      </c>
      <c r="X27" s="159" t="s">
        <v>567</v>
      </c>
    </row>
    <row r="28" spans="1:26" s="143" customFormat="1" ht="30">
      <c r="A28" s="142" t="s">
        <v>363</v>
      </c>
      <c r="B28" s="142" t="s">
        <v>586</v>
      </c>
      <c r="C28" s="140" t="s">
        <v>279</v>
      </c>
      <c r="D28" s="140" t="s">
        <v>591</v>
      </c>
      <c r="E28" s="142" t="s">
        <v>49</v>
      </c>
      <c r="F28" s="142" t="s">
        <v>56</v>
      </c>
      <c r="G28" s="142" t="s">
        <v>34</v>
      </c>
      <c r="H28" s="144" t="s">
        <v>165</v>
      </c>
      <c r="I28" s="144" t="s">
        <v>490</v>
      </c>
      <c r="J28" s="144" t="s">
        <v>489</v>
      </c>
      <c r="K28" s="142" t="s">
        <v>170</v>
      </c>
      <c r="L28" s="140">
        <v>6</v>
      </c>
      <c r="M28" s="140">
        <v>6</v>
      </c>
      <c r="N28" s="140">
        <v>6</v>
      </c>
      <c r="O28" s="140">
        <v>0</v>
      </c>
      <c r="P28" s="140">
        <v>0</v>
      </c>
      <c r="Q28" s="140">
        <f t="shared" si="0"/>
        <v>54</v>
      </c>
      <c r="R28" s="140">
        <f t="shared" si="1"/>
        <v>0</v>
      </c>
      <c r="S28" s="140">
        <f t="shared" si="2"/>
        <v>54</v>
      </c>
      <c r="T28" s="140">
        <v>1</v>
      </c>
      <c r="U28" s="140">
        <v>1</v>
      </c>
      <c r="V28" s="140">
        <f t="shared" si="3"/>
        <v>1</v>
      </c>
      <c r="W28" s="146">
        <f t="shared" si="4"/>
        <v>5.4</v>
      </c>
      <c r="X28" s="86"/>
    </row>
    <row r="29" spans="1:26" s="143" customFormat="1">
      <c r="A29" s="142" t="s">
        <v>364</v>
      </c>
      <c r="B29" s="142" t="s">
        <v>586</v>
      </c>
      <c r="C29" s="140" t="s">
        <v>305</v>
      </c>
      <c r="D29" s="140" t="s">
        <v>591</v>
      </c>
      <c r="E29" s="142" t="s">
        <v>49</v>
      </c>
      <c r="F29" s="142" t="s">
        <v>56</v>
      </c>
      <c r="G29" s="142" t="s">
        <v>34</v>
      </c>
      <c r="H29" s="144" t="s">
        <v>165</v>
      </c>
      <c r="I29" s="144" t="s">
        <v>490</v>
      </c>
      <c r="J29" s="94" t="s">
        <v>517</v>
      </c>
      <c r="K29" s="142" t="s">
        <v>168</v>
      </c>
      <c r="L29" s="140">
        <v>0</v>
      </c>
      <c r="M29" s="140">
        <v>3</v>
      </c>
      <c r="N29" s="140">
        <v>3</v>
      </c>
      <c r="O29" s="140">
        <v>3</v>
      </c>
      <c r="P29" s="140">
        <v>0</v>
      </c>
      <c r="Q29" s="140">
        <f t="shared" si="0"/>
        <v>21</v>
      </c>
      <c r="R29" s="140">
        <f t="shared" si="1"/>
        <v>0</v>
      </c>
      <c r="S29" s="140">
        <f t="shared" si="2"/>
        <v>21</v>
      </c>
      <c r="T29" s="140">
        <v>1</v>
      </c>
      <c r="U29" s="140">
        <v>1</v>
      </c>
      <c r="V29" s="140">
        <f t="shared" si="3"/>
        <v>1</v>
      </c>
      <c r="W29" s="146">
        <f t="shared" si="4"/>
        <v>2.1</v>
      </c>
      <c r="X29" s="86" t="s">
        <v>314</v>
      </c>
    </row>
    <row r="30" spans="1:26" s="143" customFormat="1" ht="30">
      <c r="A30" s="142" t="s">
        <v>365</v>
      </c>
      <c r="B30" s="142" t="s">
        <v>586</v>
      </c>
      <c r="C30" s="140" t="s">
        <v>283</v>
      </c>
      <c r="D30" s="140" t="s">
        <v>591</v>
      </c>
      <c r="E30" s="142" t="s">
        <v>49</v>
      </c>
      <c r="F30" s="142" t="s">
        <v>56</v>
      </c>
      <c r="G30" s="142" t="s">
        <v>34</v>
      </c>
      <c r="H30" s="144" t="s">
        <v>165</v>
      </c>
      <c r="I30" s="144" t="s">
        <v>490</v>
      </c>
      <c r="J30" s="144" t="s">
        <v>489</v>
      </c>
      <c r="K30" s="142" t="s">
        <v>170</v>
      </c>
      <c r="L30" s="140">
        <v>3</v>
      </c>
      <c r="M30" s="140">
        <v>6</v>
      </c>
      <c r="N30" s="140">
        <v>6</v>
      </c>
      <c r="O30" s="140">
        <v>0</v>
      </c>
      <c r="P30" s="140">
        <v>0</v>
      </c>
      <c r="Q30" s="140">
        <f t="shared" si="0"/>
        <v>42</v>
      </c>
      <c r="R30" s="140">
        <f t="shared" si="1"/>
        <v>0</v>
      </c>
      <c r="S30" s="140">
        <f t="shared" si="2"/>
        <v>42</v>
      </c>
      <c r="T30" s="140">
        <v>1</v>
      </c>
      <c r="U30" s="140">
        <v>1</v>
      </c>
      <c r="V30" s="140">
        <f t="shared" si="3"/>
        <v>1</v>
      </c>
      <c r="W30" s="146">
        <f t="shared" si="4"/>
        <v>4.2</v>
      </c>
      <c r="X30" s="86"/>
    </row>
    <row r="31" spans="1:26" s="143" customFormat="1" ht="45">
      <c r="A31" s="142" t="s">
        <v>366</v>
      </c>
      <c r="B31" s="142" t="s">
        <v>586</v>
      </c>
      <c r="C31" s="140" t="s">
        <v>294</v>
      </c>
      <c r="D31" s="140" t="s">
        <v>591</v>
      </c>
      <c r="E31" s="142" t="s">
        <v>49</v>
      </c>
      <c r="F31" s="142" t="s">
        <v>56</v>
      </c>
      <c r="G31" s="142" t="s">
        <v>34</v>
      </c>
      <c r="H31" s="144" t="s">
        <v>165</v>
      </c>
      <c r="I31" s="144" t="s">
        <v>490</v>
      </c>
      <c r="J31" s="144" t="s">
        <v>489</v>
      </c>
      <c r="K31" s="142" t="s">
        <v>168</v>
      </c>
      <c r="L31" s="140">
        <v>3</v>
      </c>
      <c r="M31" s="140">
        <v>3</v>
      </c>
      <c r="N31" s="140">
        <v>6</v>
      </c>
      <c r="O31" s="140">
        <v>0</v>
      </c>
      <c r="P31" s="140">
        <v>0</v>
      </c>
      <c r="Q31" s="140">
        <f t="shared" si="0"/>
        <v>33</v>
      </c>
      <c r="R31" s="140">
        <f t="shared" si="1"/>
        <v>0</v>
      </c>
      <c r="S31" s="140">
        <f t="shared" si="2"/>
        <v>33</v>
      </c>
      <c r="T31" s="140">
        <v>1</v>
      </c>
      <c r="U31" s="140">
        <v>1</v>
      </c>
      <c r="V31" s="140">
        <f t="shared" si="3"/>
        <v>1</v>
      </c>
      <c r="W31" s="146">
        <f t="shared" si="4"/>
        <v>3.3</v>
      </c>
      <c r="X31" s="86" t="s">
        <v>311</v>
      </c>
      <c r="Z31"/>
    </row>
    <row r="32" spans="1:26" s="143" customFormat="1" ht="30">
      <c r="A32" s="142" t="s">
        <v>367</v>
      </c>
      <c r="B32" s="142" t="s">
        <v>586</v>
      </c>
      <c r="C32" s="140" t="s">
        <v>306</v>
      </c>
      <c r="D32" s="140" t="s">
        <v>591</v>
      </c>
      <c r="E32" s="142" t="s">
        <v>49</v>
      </c>
      <c r="F32" s="142" t="s">
        <v>56</v>
      </c>
      <c r="G32" s="142" t="s">
        <v>34</v>
      </c>
      <c r="H32" s="144" t="s">
        <v>165</v>
      </c>
      <c r="I32" s="144" t="s">
        <v>490</v>
      </c>
      <c r="J32" s="144" t="s">
        <v>489</v>
      </c>
      <c r="K32" s="142" t="s">
        <v>169</v>
      </c>
      <c r="L32" s="140">
        <v>3</v>
      </c>
      <c r="M32" s="140">
        <v>3</v>
      </c>
      <c r="N32" s="140">
        <v>3</v>
      </c>
      <c r="O32" s="140">
        <v>0</v>
      </c>
      <c r="P32" s="140">
        <v>0</v>
      </c>
      <c r="Q32" s="140">
        <f t="shared" si="0"/>
        <v>27</v>
      </c>
      <c r="R32" s="140">
        <f t="shared" si="1"/>
        <v>0</v>
      </c>
      <c r="S32" s="140">
        <f t="shared" si="2"/>
        <v>27</v>
      </c>
      <c r="T32" s="140">
        <v>1</v>
      </c>
      <c r="U32" s="140">
        <v>1</v>
      </c>
      <c r="V32" s="140">
        <f t="shared" si="3"/>
        <v>1</v>
      </c>
      <c r="W32" s="146">
        <f t="shared" si="4"/>
        <v>2.7</v>
      </c>
      <c r="X32" s="86"/>
    </row>
    <row r="33" spans="1:249" s="141" customFormat="1" ht="30">
      <c r="A33" s="142" t="s">
        <v>368</v>
      </c>
      <c r="B33" s="142" t="s">
        <v>586</v>
      </c>
      <c r="C33" s="140" t="s">
        <v>287</v>
      </c>
      <c r="D33" s="140" t="s">
        <v>591</v>
      </c>
      <c r="E33" s="142" t="s">
        <v>49</v>
      </c>
      <c r="F33" s="142" t="s">
        <v>56</v>
      </c>
      <c r="G33" s="142" t="s">
        <v>34</v>
      </c>
      <c r="H33" s="144" t="s">
        <v>165</v>
      </c>
      <c r="I33" s="144" t="s">
        <v>490</v>
      </c>
      <c r="J33" s="144" t="s">
        <v>489</v>
      </c>
      <c r="K33" s="142" t="s">
        <v>170</v>
      </c>
      <c r="L33" s="140">
        <v>3</v>
      </c>
      <c r="M33" s="140">
        <v>6</v>
      </c>
      <c r="N33" s="140">
        <v>3</v>
      </c>
      <c r="O33" s="140">
        <v>0</v>
      </c>
      <c r="P33" s="140">
        <v>0</v>
      </c>
      <c r="Q33" s="140">
        <f t="shared" si="0"/>
        <v>36</v>
      </c>
      <c r="R33" s="140">
        <f t="shared" si="1"/>
        <v>0</v>
      </c>
      <c r="S33" s="140">
        <f t="shared" si="2"/>
        <v>36</v>
      </c>
      <c r="T33" s="140">
        <v>1</v>
      </c>
      <c r="U33" s="140">
        <v>1</v>
      </c>
      <c r="V33" s="140">
        <f t="shared" si="3"/>
        <v>1</v>
      </c>
      <c r="W33" s="146">
        <f t="shared" si="4"/>
        <v>3.6</v>
      </c>
      <c r="X33" s="86" t="s">
        <v>310</v>
      </c>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3"/>
      <c r="CL33" s="143"/>
      <c r="CM33" s="143"/>
      <c r="CN33" s="143"/>
      <c r="CO33" s="143"/>
      <c r="CP33" s="143"/>
      <c r="CQ33" s="143"/>
      <c r="CR33" s="143"/>
      <c r="CS33" s="143"/>
      <c r="CT33" s="143"/>
      <c r="CU33" s="143"/>
      <c r="CV33" s="143"/>
      <c r="CW33" s="143"/>
      <c r="CX33" s="143"/>
      <c r="CY33" s="143"/>
      <c r="CZ33" s="143"/>
      <c r="DA33" s="143"/>
      <c r="DB33" s="143"/>
      <c r="DC33" s="143"/>
      <c r="DD33" s="143"/>
      <c r="DE33" s="143"/>
      <c r="DF33" s="143"/>
      <c r="DG33" s="143"/>
      <c r="DH33" s="143"/>
      <c r="DI33" s="143"/>
      <c r="DJ33" s="143"/>
      <c r="DK33" s="143"/>
      <c r="DL33" s="143"/>
      <c r="DM33" s="143"/>
      <c r="DN33" s="143"/>
      <c r="DO33" s="143"/>
      <c r="DP33" s="143"/>
      <c r="DQ33" s="143"/>
      <c r="DR33" s="143"/>
      <c r="DS33" s="143"/>
      <c r="DT33" s="143"/>
      <c r="DU33" s="143"/>
      <c r="DV33" s="143"/>
      <c r="DW33" s="143"/>
      <c r="DX33" s="143"/>
      <c r="DY33" s="143"/>
      <c r="DZ33" s="143"/>
      <c r="EA33" s="143"/>
      <c r="EB33" s="143"/>
      <c r="EC33" s="143"/>
      <c r="ED33" s="143"/>
      <c r="EE33" s="143"/>
      <c r="EF33" s="143"/>
      <c r="EG33" s="143"/>
      <c r="EH33" s="143"/>
      <c r="EI33" s="143"/>
      <c r="EJ33" s="143"/>
      <c r="EK33" s="143"/>
      <c r="EL33" s="143"/>
      <c r="EM33" s="143"/>
      <c r="EN33" s="143"/>
      <c r="EO33" s="143"/>
      <c r="EP33" s="143"/>
      <c r="EQ33" s="143"/>
      <c r="ER33" s="143"/>
      <c r="ES33" s="143"/>
      <c r="ET33" s="143"/>
      <c r="EU33" s="143"/>
      <c r="EV33" s="143"/>
      <c r="EW33" s="143"/>
      <c r="EX33" s="143"/>
      <c r="EY33" s="143"/>
      <c r="EZ33" s="143"/>
      <c r="FA33" s="143"/>
      <c r="FB33" s="143"/>
      <c r="FC33" s="143"/>
      <c r="FD33" s="143"/>
      <c r="FE33" s="143"/>
      <c r="FF33" s="143"/>
      <c r="FG33" s="143"/>
      <c r="FH33" s="143"/>
      <c r="FI33" s="143"/>
      <c r="FJ33" s="143"/>
      <c r="FK33" s="143"/>
      <c r="FL33" s="143"/>
      <c r="FM33" s="143"/>
      <c r="FN33" s="143"/>
      <c r="FO33" s="143"/>
      <c r="FP33" s="143"/>
      <c r="FQ33" s="143"/>
      <c r="FR33" s="143"/>
      <c r="FS33" s="143"/>
      <c r="FT33" s="143"/>
      <c r="FU33" s="143"/>
      <c r="FV33" s="143"/>
      <c r="FW33" s="143"/>
      <c r="FX33" s="143"/>
      <c r="FY33" s="143"/>
      <c r="FZ33" s="143"/>
      <c r="GA33" s="143"/>
      <c r="GB33" s="143"/>
      <c r="GC33" s="143"/>
      <c r="GD33" s="143"/>
      <c r="GE33" s="143"/>
      <c r="GF33" s="143"/>
      <c r="GG33" s="143"/>
      <c r="GH33" s="143"/>
      <c r="GI33" s="143"/>
      <c r="GJ33" s="143"/>
      <c r="GK33" s="143"/>
      <c r="GL33" s="143"/>
      <c r="GM33" s="143"/>
      <c r="GN33" s="143"/>
      <c r="GO33" s="143"/>
      <c r="GP33" s="143"/>
      <c r="GQ33" s="143"/>
      <c r="GR33" s="143"/>
      <c r="GS33" s="143"/>
      <c r="GT33" s="143"/>
      <c r="GU33" s="143"/>
      <c r="GV33" s="143"/>
      <c r="GW33" s="143"/>
      <c r="GX33" s="143"/>
      <c r="GY33" s="143"/>
      <c r="GZ33" s="143"/>
      <c r="HA33" s="143"/>
      <c r="HB33" s="143"/>
      <c r="HC33" s="143"/>
      <c r="HD33" s="143"/>
      <c r="HE33" s="143"/>
      <c r="HF33" s="143"/>
      <c r="HG33" s="143"/>
      <c r="HH33" s="143"/>
      <c r="HI33" s="143"/>
      <c r="HJ33" s="143"/>
      <c r="HK33" s="143"/>
      <c r="HL33" s="143"/>
      <c r="HM33" s="143"/>
      <c r="HN33" s="143"/>
      <c r="HO33" s="143"/>
      <c r="HP33" s="143"/>
      <c r="HQ33" s="143"/>
      <c r="HR33" s="143"/>
      <c r="HS33" s="143"/>
      <c r="HT33" s="143"/>
      <c r="HU33" s="143"/>
      <c r="HV33" s="143"/>
      <c r="HW33" s="143"/>
      <c r="HX33" s="143"/>
      <c r="HY33" s="143"/>
      <c r="HZ33" s="143"/>
      <c r="IA33" s="143"/>
      <c r="IB33" s="143"/>
      <c r="IC33" s="143"/>
      <c r="ID33" s="143"/>
      <c r="IE33" s="143"/>
      <c r="IF33" s="143"/>
      <c r="IG33" s="143"/>
      <c r="IH33" s="143"/>
      <c r="II33" s="143"/>
      <c r="IJ33" s="143"/>
      <c r="IK33" s="143"/>
      <c r="IL33" s="143"/>
      <c r="IM33" s="143"/>
      <c r="IN33" s="143"/>
      <c r="IO33" s="143"/>
    </row>
    <row r="34" spans="1:249" s="143" customFormat="1" ht="30">
      <c r="A34" s="142" t="s">
        <v>369</v>
      </c>
      <c r="B34" s="142" t="s">
        <v>586</v>
      </c>
      <c r="C34" s="140" t="s">
        <v>295</v>
      </c>
      <c r="D34" s="140" t="s">
        <v>591</v>
      </c>
      <c r="E34" s="142" t="s">
        <v>49</v>
      </c>
      <c r="F34" s="142" t="s">
        <v>56</v>
      </c>
      <c r="G34" s="142" t="s">
        <v>34</v>
      </c>
      <c r="H34" s="144" t="s">
        <v>165</v>
      </c>
      <c r="I34" s="144" t="s">
        <v>493</v>
      </c>
      <c r="J34" s="144" t="s">
        <v>489</v>
      </c>
      <c r="K34" s="142" t="s">
        <v>170</v>
      </c>
      <c r="L34" s="140">
        <v>9</v>
      </c>
      <c r="M34" s="140">
        <v>0</v>
      </c>
      <c r="N34" s="140">
        <v>0</v>
      </c>
      <c r="O34" s="140">
        <v>0</v>
      </c>
      <c r="P34" s="140">
        <v>0</v>
      </c>
      <c r="Q34" s="140">
        <f t="shared" si="0"/>
        <v>36</v>
      </c>
      <c r="R34" s="140">
        <f t="shared" si="1"/>
        <v>0</v>
      </c>
      <c r="S34" s="140">
        <f t="shared" si="2"/>
        <v>36</v>
      </c>
      <c r="T34" s="140">
        <v>2</v>
      </c>
      <c r="U34" s="140">
        <v>1</v>
      </c>
      <c r="V34" s="140">
        <f t="shared" si="3"/>
        <v>2</v>
      </c>
      <c r="W34" s="146">
        <f t="shared" si="4"/>
        <v>7.2</v>
      </c>
      <c r="X34" s="86" t="s">
        <v>312</v>
      </c>
    </row>
    <row r="35" spans="1:249" s="143" customFormat="1">
      <c r="A35" s="142" t="s">
        <v>370</v>
      </c>
      <c r="B35" s="142" t="s">
        <v>585</v>
      </c>
      <c r="C35" s="163" t="s">
        <v>558</v>
      </c>
      <c r="D35" s="140" t="s">
        <v>591</v>
      </c>
      <c r="E35" s="142" t="s">
        <v>49</v>
      </c>
      <c r="F35" s="142" t="s">
        <v>56</v>
      </c>
      <c r="G35" s="142" t="s">
        <v>34</v>
      </c>
      <c r="H35" s="144" t="s">
        <v>165</v>
      </c>
      <c r="I35" s="144" t="s">
        <v>490</v>
      </c>
      <c r="J35" s="94" t="s">
        <v>652</v>
      </c>
      <c r="K35" s="140" t="s">
        <v>167</v>
      </c>
      <c r="L35" s="140">
        <v>9</v>
      </c>
      <c r="M35" s="140">
        <v>0</v>
      </c>
      <c r="N35" s="140">
        <v>0</v>
      </c>
      <c r="O35" s="140">
        <v>0</v>
      </c>
      <c r="P35" s="140">
        <v>0</v>
      </c>
      <c r="Q35" s="140">
        <f t="shared" si="0"/>
        <v>36</v>
      </c>
      <c r="R35" s="140">
        <f t="shared" si="1"/>
        <v>0</v>
      </c>
      <c r="S35" s="140">
        <f t="shared" si="2"/>
        <v>36</v>
      </c>
      <c r="T35" s="140">
        <v>2</v>
      </c>
      <c r="U35" s="140">
        <v>5</v>
      </c>
      <c r="V35" s="140">
        <f t="shared" si="3"/>
        <v>10</v>
      </c>
      <c r="W35" s="146">
        <f t="shared" si="4"/>
        <v>36</v>
      </c>
      <c r="X35" s="96" t="s">
        <v>564</v>
      </c>
    </row>
    <row r="36" spans="1:249" s="143" customFormat="1">
      <c r="A36" s="142" t="s">
        <v>288</v>
      </c>
      <c r="B36" s="142" t="s">
        <v>586</v>
      </c>
      <c r="C36" s="140" t="s">
        <v>289</v>
      </c>
      <c r="D36" s="140" t="s">
        <v>591</v>
      </c>
      <c r="E36" s="142" t="s">
        <v>49</v>
      </c>
      <c r="F36" s="142" t="s">
        <v>56</v>
      </c>
      <c r="G36" s="142" t="s">
        <v>34</v>
      </c>
      <c r="H36" s="144" t="s">
        <v>165</v>
      </c>
      <c r="I36" s="144" t="s">
        <v>491</v>
      </c>
      <c r="J36" s="94" t="s">
        <v>517</v>
      </c>
      <c r="K36" s="140" t="s">
        <v>167</v>
      </c>
      <c r="L36" s="140">
        <v>9</v>
      </c>
      <c r="M36" s="140">
        <v>3</v>
      </c>
      <c r="N36" s="140">
        <v>0</v>
      </c>
      <c r="O36" s="140">
        <v>0</v>
      </c>
      <c r="P36" s="140">
        <v>0</v>
      </c>
      <c r="Q36" s="140">
        <f t="shared" si="0"/>
        <v>45</v>
      </c>
      <c r="R36" s="140">
        <f t="shared" si="1"/>
        <v>0</v>
      </c>
      <c r="S36" s="140">
        <f t="shared" si="2"/>
        <v>45</v>
      </c>
      <c r="T36" s="140">
        <v>1</v>
      </c>
      <c r="U36" s="140">
        <v>5</v>
      </c>
      <c r="V36" s="140">
        <f t="shared" si="3"/>
        <v>5</v>
      </c>
      <c r="W36" s="146">
        <f t="shared" si="4"/>
        <v>22.5</v>
      </c>
      <c r="X36" s="86"/>
    </row>
    <row r="37" spans="1:249" s="143" customFormat="1" ht="45">
      <c r="A37" s="142" t="s">
        <v>282</v>
      </c>
      <c r="B37" s="142" t="s">
        <v>586</v>
      </c>
      <c r="C37" s="140" t="s">
        <v>316</v>
      </c>
      <c r="D37" s="140" t="s">
        <v>591</v>
      </c>
      <c r="E37" s="142" t="s">
        <v>49</v>
      </c>
      <c r="F37" s="142" t="s">
        <v>56</v>
      </c>
      <c r="G37" s="142" t="s">
        <v>34</v>
      </c>
      <c r="H37" s="144" t="s">
        <v>165</v>
      </c>
      <c r="I37" s="144" t="s">
        <v>491</v>
      </c>
      <c r="J37" s="144" t="s">
        <v>489</v>
      </c>
      <c r="K37" s="142" t="s">
        <v>168</v>
      </c>
      <c r="L37" s="140">
        <v>9</v>
      </c>
      <c r="M37" s="140">
        <v>3</v>
      </c>
      <c r="N37" s="140">
        <v>0</v>
      </c>
      <c r="O37" s="140">
        <v>0</v>
      </c>
      <c r="P37" s="140">
        <v>0</v>
      </c>
      <c r="Q37" s="140">
        <f t="shared" si="0"/>
        <v>45</v>
      </c>
      <c r="R37" s="140">
        <f t="shared" si="1"/>
        <v>0</v>
      </c>
      <c r="S37" s="140">
        <f t="shared" si="2"/>
        <v>45</v>
      </c>
      <c r="T37" s="140">
        <v>1</v>
      </c>
      <c r="U37" s="140">
        <v>5</v>
      </c>
      <c r="V37" s="140">
        <f t="shared" si="3"/>
        <v>5</v>
      </c>
      <c r="W37" s="146">
        <f t="shared" si="4"/>
        <v>22.5</v>
      </c>
      <c r="X37" s="86"/>
    </row>
    <row r="38" spans="1:249" s="143" customFormat="1" ht="30">
      <c r="A38" s="140" t="s">
        <v>272</v>
      </c>
      <c r="B38" s="140" t="s">
        <v>586</v>
      </c>
      <c r="C38" s="163" t="s">
        <v>273</v>
      </c>
      <c r="D38" s="140" t="s">
        <v>592</v>
      </c>
      <c r="E38" s="140" t="s">
        <v>49</v>
      </c>
      <c r="F38" s="140" t="s">
        <v>56</v>
      </c>
      <c r="G38" s="140" t="s">
        <v>34</v>
      </c>
      <c r="H38" s="94" t="s">
        <v>165</v>
      </c>
      <c r="I38" s="94" t="s">
        <v>490</v>
      </c>
      <c r="J38" s="94" t="s">
        <v>652</v>
      </c>
      <c r="K38" s="140" t="s">
        <v>170</v>
      </c>
      <c r="L38" s="140">
        <v>9</v>
      </c>
      <c r="M38" s="140">
        <v>6</v>
      </c>
      <c r="N38" s="140">
        <v>3</v>
      </c>
      <c r="O38" s="140">
        <v>3</v>
      </c>
      <c r="P38" s="140">
        <v>0</v>
      </c>
      <c r="Q38" s="140">
        <f t="shared" si="0"/>
        <v>66</v>
      </c>
      <c r="R38" s="140">
        <f t="shared" si="1"/>
        <v>0</v>
      </c>
      <c r="S38" s="140">
        <f t="shared" si="2"/>
        <v>66</v>
      </c>
      <c r="T38" s="140">
        <v>2</v>
      </c>
      <c r="U38" s="140">
        <v>4</v>
      </c>
      <c r="V38" s="140">
        <f t="shared" si="3"/>
        <v>8</v>
      </c>
      <c r="W38" s="146">
        <f t="shared" si="4"/>
        <v>52.8</v>
      </c>
      <c r="X38" s="159" t="s">
        <v>572</v>
      </c>
    </row>
    <row r="39" spans="1:249" s="143" customFormat="1" ht="45">
      <c r="A39" s="142" t="s">
        <v>301</v>
      </c>
      <c r="B39" s="142" t="s">
        <v>586</v>
      </c>
      <c r="C39" s="140" t="s">
        <v>302</v>
      </c>
      <c r="D39" s="140" t="s">
        <v>591</v>
      </c>
      <c r="E39" s="142" t="s">
        <v>49</v>
      </c>
      <c r="F39" s="142" t="s">
        <v>56</v>
      </c>
      <c r="G39" s="142" t="s">
        <v>34</v>
      </c>
      <c r="H39" s="144" t="s">
        <v>165</v>
      </c>
      <c r="I39" s="144" t="s">
        <v>492</v>
      </c>
      <c r="J39" s="94" t="s">
        <v>517</v>
      </c>
      <c r="K39" s="140" t="s">
        <v>167</v>
      </c>
      <c r="L39" s="140">
        <v>6</v>
      </c>
      <c r="M39" s="140">
        <v>0</v>
      </c>
      <c r="N39" s="140">
        <v>0</v>
      </c>
      <c r="O39" s="140">
        <v>0</v>
      </c>
      <c r="P39" s="140">
        <v>0</v>
      </c>
      <c r="Q39" s="140">
        <f t="shared" si="0"/>
        <v>24</v>
      </c>
      <c r="R39" s="140">
        <f t="shared" si="1"/>
        <v>0</v>
      </c>
      <c r="S39" s="140">
        <f t="shared" si="2"/>
        <v>24</v>
      </c>
      <c r="T39" s="140">
        <v>1</v>
      </c>
      <c r="U39" s="140">
        <v>1</v>
      </c>
      <c r="V39" s="140">
        <f t="shared" si="3"/>
        <v>1</v>
      </c>
      <c r="W39" s="146">
        <f t="shared" si="4"/>
        <v>2.4</v>
      </c>
      <c r="X39" s="86" t="s">
        <v>313</v>
      </c>
    </row>
    <row r="40" spans="1:249" s="143" customFormat="1" ht="30">
      <c r="A40" s="140" t="s">
        <v>284</v>
      </c>
      <c r="B40" s="142" t="s">
        <v>585</v>
      </c>
      <c r="C40" s="163" t="s">
        <v>285</v>
      </c>
      <c r="D40" s="140" t="s">
        <v>591</v>
      </c>
      <c r="E40" s="142" t="s">
        <v>49</v>
      </c>
      <c r="F40" s="142" t="s">
        <v>56</v>
      </c>
      <c r="G40" s="142" t="s">
        <v>34</v>
      </c>
      <c r="H40" s="144" t="s">
        <v>165</v>
      </c>
      <c r="I40" s="144" t="s">
        <v>490</v>
      </c>
      <c r="J40" s="94" t="s">
        <v>517</v>
      </c>
      <c r="K40" s="140" t="s">
        <v>167</v>
      </c>
      <c r="L40" s="140">
        <v>6</v>
      </c>
      <c r="M40" s="140">
        <v>6</v>
      </c>
      <c r="N40" s="140">
        <v>0</v>
      </c>
      <c r="O40" s="140">
        <v>0</v>
      </c>
      <c r="P40" s="140">
        <v>0</v>
      </c>
      <c r="Q40" s="140">
        <f t="shared" si="0"/>
        <v>42</v>
      </c>
      <c r="R40" s="140">
        <f t="shared" si="1"/>
        <v>0</v>
      </c>
      <c r="S40" s="140">
        <f t="shared" si="2"/>
        <v>42</v>
      </c>
      <c r="T40" s="140">
        <v>2</v>
      </c>
      <c r="U40" s="140">
        <v>4</v>
      </c>
      <c r="V40" s="140">
        <f t="shared" si="3"/>
        <v>8</v>
      </c>
      <c r="W40" s="146">
        <f t="shared" si="4"/>
        <v>33.6</v>
      </c>
      <c r="X40" s="96" t="s">
        <v>559</v>
      </c>
    </row>
    <row r="41" spans="1:249" s="143" customFormat="1" ht="30">
      <c r="A41" s="142" t="s">
        <v>299</v>
      </c>
      <c r="B41" s="142" t="s">
        <v>586</v>
      </c>
      <c r="C41" s="140" t="s">
        <v>300</v>
      </c>
      <c r="D41" s="140" t="s">
        <v>591</v>
      </c>
      <c r="E41" s="142" t="s">
        <v>49</v>
      </c>
      <c r="F41" s="142" t="s">
        <v>56</v>
      </c>
      <c r="G41" s="142" t="s">
        <v>34</v>
      </c>
      <c r="H41" s="144" t="s">
        <v>165</v>
      </c>
      <c r="I41" s="144" t="s">
        <v>490</v>
      </c>
      <c r="J41" s="144" t="s">
        <v>489</v>
      </c>
      <c r="K41" s="142" t="s">
        <v>170</v>
      </c>
      <c r="L41" s="140">
        <v>3</v>
      </c>
      <c r="M41" s="140">
        <v>3</v>
      </c>
      <c r="N41" s="140">
        <v>3</v>
      </c>
      <c r="O41" s="140">
        <v>0</v>
      </c>
      <c r="P41" s="140">
        <v>0</v>
      </c>
      <c r="Q41" s="140">
        <f t="shared" ref="Q41:Q72" si="5">(L41*L$7)+(M41*M$7)+(N41*N$7)+(O41*O$7)</f>
        <v>27</v>
      </c>
      <c r="R41" s="140">
        <f t="shared" ref="R41:R72" si="6">P41*P$7</f>
        <v>0</v>
      </c>
      <c r="S41" s="140">
        <f t="shared" ref="S41:S72" si="7">Q41+R41</f>
        <v>27</v>
      </c>
      <c r="T41" s="140">
        <v>1</v>
      </c>
      <c r="U41" s="140">
        <v>1</v>
      </c>
      <c r="V41" s="140">
        <f t="shared" ref="V41:V72" si="8">T41*U41</f>
        <v>1</v>
      </c>
      <c r="W41" s="146">
        <f t="shared" ref="W41:W72" si="9">(S41*V41)/10</f>
        <v>2.7</v>
      </c>
      <c r="X41" s="86"/>
    </row>
    <row r="42" spans="1:249" s="143" customFormat="1" ht="30">
      <c r="A42" s="142" t="s">
        <v>277</v>
      </c>
      <c r="B42" s="142" t="s">
        <v>586</v>
      </c>
      <c r="C42" s="140" t="s">
        <v>278</v>
      </c>
      <c r="D42" s="140" t="s">
        <v>591</v>
      </c>
      <c r="E42" s="142" t="s">
        <v>49</v>
      </c>
      <c r="F42" s="142" t="s">
        <v>56</v>
      </c>
      <c r="G42" s="142" t="s">
        <v>34</v>
      </c>
      <c r="H42" s="144" t="s">
        <v>165</v>
      </c>
      <c r="I42" s="144" t="s">
        <v>490</v>
      </c>
      <c r="J42" s="144" t="s">
        <v>489</v>
      </c>
      <c r="K42" s="142" t="s">
        <v>168</v>
      </c>
      <c r="L42" s="140">
        <v>6</v>
      </c>
      <c r="M42" s="140">
        <v>6</v>
      </c>
      <c r="N42" s="140">
        <v>3</v>
      </c>
      <c r="O42" s="140">
        <v>3</v>
      </c>
      <c r="P42" s="140">
        <v>0</v>
      </c>
      <c r="Q42" s="140">
        <f t="shared" si="5"/>
        <v>54</v>
      </c>
      <c r="R42" s="140">
        <f t="shared" si="6"/>
        <v>0</v>
      </c>
      <c r="S42" s="140">
        <f t="shared" si="7"/>
        <v>54</v>
      </c>
      <c r="T42" s="140">
        <v>2</v>
      </c>
      <c r="U42" s="140">
        <v>1</v>
      </c>
      <c r="V42" s="140">
        <f t="shared" si="8"/>
        <v>2</v>
      </c>
      <c r="W42" s="146">
        <f t="shared" si="9"/>
        <v>10.8</v>
      </c>
      <c r="X42" s="86"/>
    </row>
    <row r="43" spans="1:249" s="143" customFormat="1">
      <c r="A43" s="140" t="s">
        <v>274</v>
      </c>
      <c r="B43" s="142" t="s">
        <v>586</v>
      </c>
      <c r="C43" s="140" t="s">
        <v>275</v>
      </c>
      <c r="D43" s="140" t="s">
        <v>591</v>
      </c>
      <c r="E43" s="142" t="s">
        <v>49</v>
      </c>
      <c r="F43" s="142" t="s">
        <v>56</v>
      </c>
      <c r="G43" s="142" t="s">
        <v>34</v>
      </c>
      <c r="H43" s="144" t="s">
        <v>165</v>
      </c>
      <c r="I43" s="144" t="s">
        <v>490</v>
      </c>
      <c r="J43" s="144" t="s">
        <v>489</v>
      </c>
      <c r="K43" s="142" t="s">
        <v>169</v>
      </c>
      <c r="L43" s="140">
        <v>9</v>
      </c>
      <c r="M43" s="140">
        <v>6</v>
      </c>
      <c r="N43" s="140">
        <v>3</v>
      </c>
      <c r="O43" s="140">
        <v>0</v>
      </c>
      <c r="P43" s="140">
        <v>0</v>
      </c>
      <c r="Q43" s="140">
        <f t="shared" si="5"/>
        <v>60</v>
      </c>
      <c r="R43" s="140">
        <f t="shared" si="6"/>
        <v>0</v>
      </c>
      <c r="S43" s="140">
        <f t="shared" si="7"/>
        <v>60</v>
      </c>
      <c r="T43" s="140">
        <v>4</v>
      </c>
      <c r="U43" s="140">
        <v>1</v>
      </c>
      <c r="V43" s="140">
        <f t="shared" si="8"/>
        <v>4</v>
      </c>
      <c r="W43" s="146">
        <f t="shared" si="9"/>
        <v>24</v>
      </c>
      <c r="X43" s="86"/>
    </row>
    <row r="44" spans="1:249" s="143" customFormat="1" ht="30">
      <c r="A44" s="142" t="s">
        <v>290</v>
      </c>
      <c r="B44" s="142" t="s">
        <v>587</v>
      </c>
      <c r="C44" s="140" t="s">
        <v>291</v>
      </c>
      <c r="D44" s="140" t="s">
        <v>591</v>
      </c>
      <c r="E44" s="142" t="s">
        <v>49</v>
      </c>
      <c r="F44" s="142" t="s">
        <v>56</v>
      </c>
      <c r="G44" s="142" t="s">
        <v>34</v>
      </c>
      <c r="H44" s="144" t="s">
        <v>162</v>
      </c>
      <c r="I44" s="144" t="s">
        <v>491</v>
      </c>
      <c r="J44" s="144" t="s">
        <v>489</v>
      </c>
      <c r="K44" s="142" t="s">
        <v>170</v>
      </c>
      <c r="L44" s="140">
        <v>9</v>
      </c>
      <c r="M44" s="140">
        <v>0</v>
      </c>
      <c r="N44" s="140">
        <v>0</v>
      </c>
      <c r="O44" s="140">
        <v>0</v>
      </c>
      <c r="P44" s="140">
        <v>0</v>
      </c>
      <c r="Q44" s="140">
        <f t="shared" si="5"/>
        <v>36</v>
      </c>
      <c r="R44" s="140">
        <f t="shared" si="6"/>
        <v>0</v>
      </c>
      <c r="S44" s="140">
        <f t="shared" si="7"/>
        <v>36</v>
      </c>
      <c r="T44" s="140">
        <v>2</v>
      </c>
      <c r="U44" s="140">
        <v>1</v>
      </c>
      <c r="V44" s="140">
        <f t="shared" si="8"/>
        <v>2</v>
      </c>
      <c r="W44" s="146">
        <f t="shared" si="9"/>
        <v>7.2</v>
      </c>
      <c r="X44" s="86"/>
    </row>
    <row r="45" spans="1:249" s="143" customFormat="1">
      <c r="A45" s="142" t="s">
        <v>286</v>
      </c>
      <c r="B45" s="142" t="s">
        <v>586</v>
      </c>
      <c r="C45" s="140" t="s">
        <v>317</v>
      </c>
      <c r="D45" s="140" t="s">
        <v>591</v>
      </c>
      <c r="E45" s="142" t="s">
        <v>49</v>
      </c>
      <c r="F45" s="142" t="s">
        <v>56</v>
      </c>
      <c r="G45" s="142" t="s">
        <v>34</v>
      </c>
      <c r="H45" s="144" t="s">
        <v>165</v>
      </c>
      <c r="I45" s="144" t="s">
        <v>493</v>
      </c>
      <c r="J45" s="144" t="s">
        <v>489</v>
      </c>
      <c r="K45" s="142" t="s">
        <v>169</v>
      </c>
      <c r="L45" s="140">
        <v>6</v>
      </c>
      <c r="M45" s="140">
        <v>3</v>
      </c>
      <c r="N45" s="140">
        <v>0</v>
      </c>
      <c r="O45" s="140">
        <v>0</v>
      </c>
      <c r="P45" s="140">
        <v>0</v>
      </c>
      <c r="Q45" s="140">
        <f t="shared" si="5"/>
        <v>33</v>
      </c>
      <c r="R45" s="140">
        <f t="shared" si="6"/>
        <v>0</v>
      </c>
      <c r="S45" s="140">
        <f t="shared" si="7"/>
        <v>33</v>
      </c>
      <c r="T45" s="140">
        <v>3</v>
      </c>
      <c r="U45" s="140">
        <v>1</v>
      </c>
      <c r="V45" s="140">
        <f t="shared" si="8"/>
        <v>3</v>
      </c>
      <c r="W45" s="146">
        <f t="shared" si="9"/>
        <v>9.9</v>
      </c>
      <c r="X45" s="86"/>
    </row>
    <row r="46" spans="1:249" s="143" customFormat="1" ht="30">
      <c r="A46" s="142" t="s">
        <v>280</v>
      </c>
      <c r="B46" s="142" t="s">
        <v>585</v>
      </c>
      <c r="C46" s="163" t="s">
        <v>281</v>
      </c>
      <c r="D46" s="140" t="s">
        <v>592</v>
      </c>
      <c r="E46" s="142" t="s">
        <v>49</v>
      </c>
      <c r="F46" s="142" t="s">
        <v>56</v>
      </c>
      <c r="G46" s="142" t="s">
        <v>34</v>
      </c>
      <c r="H46" s="144" t="s">
        <v>165</v>
      </c>
      <c r="I46" s="144" t="s">
        <v>490</v>
      </c>
      <c r="J46" s="94" t="s">
        <v>652</v>
      </c>
      <c r="K46" s="142" t="s">
        <v>170</v>
      </c>
      <c r="L46" s="140">
        <v>6</v>
      </c>
      <c r="M46" s="140">
        <v>6</v>
      </c>
      <c r="N46" s="140">
        <v>6</v>
      </c>
      <c r="O46" s="140">
        <v>0</v>
      </c>
      <c r="P46" s="140">
        <v>0</v>
      </c>
      <c r="Q46" s="140">
        <f t="shared" si="5"/>
        <v>54</v>
      </c>
      <c r="R46" s="140">
        <f t="shared" si="6"/>
        <v>0</v>
      </c>
      <c r="S46" s="140">
        <f t="shared" si="7"/>
        <v>54</v>
      </c>
      <c r="T46" s="140">
        <v>1</v>
      </c>
      <c r="U46" s="140">
        <v>1</v>
      </c>
      <c r="V46" s="140">
        <f t="shared" si="8"/>
        <v>1</v>
      </c>
      <c r="W46" s="146">
        <f t="shared" si="9"/>
        <v>5.4</v>
      </c>
      <c r="X46" s="159" t="s">
        <v>572</v>
      </c>
    </row>
    <row r="47" spans="1:249" s="143" customFormat="1" ht="30">
      <c r="A47" s="142" t="s">
        <v>303</v>
      </c>
      <c r="B47" s="142" t="s">
        <v>586</v>
      </c>
      <c r="C47" s="140" t="s">
        <v>304</v>
      </c>
      <c r="D47" s="140" t="s">
        <v>591</v>
      </c>
      <c r="E47" s="142" t="s">
        <v>49</v>
      </c>
      <c r="F47" s="142" t="s">
        <v>56</v>
      </c>
      <c r="G47" s="142" t="s">
        <v>34</v>
      </c>
      <c r="H47" s="144" t="s">
        <v>165</v>
      </c>
      <c r="I47" s="144" t="s">
        <v>491</v>
      </c>
      <c r="J47" s="144" t="s">
        <v>489</v>
      </c>
      <c r="K47" s="142" t="s">
        <v>167</v>
      </c>
      <c r="L47" s="140">
        <v>6</v>
      </c>
      <c r="M47" s="140">
        <v>0</v>
      </c>
      <c r="N47" s="140">
        <v>0</v>
      </c>
      <c r="O47" s="140">
        <v>0</v>
      </c>
      <c r="P47" s="140">
        <v>0</v>
      </c>
      <c r="Q47" s="140">
        <f t="shared" si="5"/>
        <v>24</v>
      </c>
      <c r="R47" s="140">
        <f t="shared" si="6"/>
        <v>0</v>
      </c>
      <c r="S47" s="140">
        <f t="shared" si="7"/>
        <v>24</v>
      </c>
      <c r="T47" s="140">
        <v>2</v>
      </c>
      <c r="U47" s="140">
        <v>1</v>
      </c>
      <c r="V47" s="140">
        <f t="shared" si="8"/>
        <v>2</v>
      </c>
      <c r="W47" s="146">
        <f t="shared" si="9"/>
        <v>4.8</v>
      </c>
      <c r="X47" s="86"/>
    </row>
    <row r="48" spans="1:249" s="143" customFormat="1" ht="30">
      <c r="A48" s="142" t="s">
        <v>307</v>
      </c>
      <c r="B48" s="142" t="s">
        <v>586</v>
      </c>
      <c r="C48" s="140" t="s">
        <v>308</v>
      </c>
      <c r="D48" s="140" t="s">
        <v>591</v>
      </c>
      <c r="E48" s="142" t="s">
        <v>49</v>
      </c>
      <c r="F48" s="142" t="s">
        <v>56</v>
      </c>
      <c r="G48" s="142" t="s">
        <v>34</v>
      </c>
      <c r="H48" s="144" t="s">
        <v>165</v>
      </c>
      <c r="I48" s="144" t="s">
        <v>491</v>
      </c>
      <c r="J48" s="144" t="s">
        <v>489</v>
      </c>
      <c r="K48" s="142" t="s">
        <v>170</v>
      </c>
      <c r="L48" s="140">
        <v>3</v>
      </c>
      <c r="M48" s="140">
        <v>0</v>
      </c>
      <c r="N48" s="140">
        <v>0</v>
      </c>
      <c r="O48" s="140">
        <v>0</v>
      </c>
      <c r="P48" s="140">
        <v>0</v>
      </c>
      <c r="Q48" s="140">
        <f t="shared" si="5"/>
        <v>12</v>
      </c>
      <c r="R48" s="140">
        <f t="shared" si="6"/>
        <v>0</v>
      </c>
      <c r="S48" s="140">
        <f t="shared" si="7"/>
        <v>12</v>
      </c>
      <c r="T48" s="140">
        <v>1</v>
      </c>
      <c r="U48" s="140">
        <v>1</v>
      </c>
      <c r="V48" s="140">
        <f t="shared" si="8"/>
        <v>1</v>
      </c>
      <c r="W48" s="146">
        <f t="shared" si="9"/>
        <v>1.2</v>
      </c>
      <c r="X48" s="86"/>
    </row>
    <row r="49" spans="1:249" s="143" customFormat="1" ht="30">
      <c r="A49" s="140" t="s">
        <v>436</v>
      </c>
      <c r="B49" s="142" t="s">
        <v>586</v>
      </c>
      <c r="C49" s="140" t="s">
        <v>419</v>
      </c>
      <c r="D49" s="140" t="s">
        <v>591</v>
      </c>
      <c r="E49" s="140" t="s">
        <v>49</v>
      </c>
      <c r="F49" s="140" t="s">
        <v>56</v>
      </c>
      <c r="G49" s="140" t="s">
        <v>34</v>
      </c>
      <c r="H49" s="94" t="s">
        <v>165</v>
      </c>
      <c r="I49" s="94" t="s">
        <v>490</v>
      </c>
      <c r="J49" s="94" t="s">
        <v>489</v>
      </c>
      <c r="K49" s="140" t="s">
        <v>170</v>
      </c>
      <c r="L49" s="140">
        <v>0</v>
      </c>
      <c r="M49" s="140">
        <v>0</v>
      </c>
      <c r="N49" s="140">
        <v>3</v>
      </c>
      <c r="O49" s="140">
        <v>0</v>
      </c>
      <c r="P49" s="140">
        <v>0</v>
      </c>
      <c r="Q49" s="140">
        <f t="shared" si="5"/>
        <v>6</v>
      </c>
      <c r="R49" s="140">
        <f t="shared" si="6"/>
        <v>0</v>
      </c>
      <c r="S49" s="140">
        <f t="shared" si="7"/>
        <v>6</v>
      </c>
      <c r="T49" s="140">
        <v>1</v>
      </c>
      <c r="U49" s="140">
        <v>1</v>
      </c>
      <c r="V49" s="140">
        <f t="shared" si="8"/>
        <v>1</v>
      </c>
      <c r="W49" s="146">
        <f t="shared" si="9"/>
        <v>0.6</v>
      </c>
      <c r="X49" s="86"/>
    </row>
    <row r="50" spans="1:249" s="143" customFormat="1" ht="30">
      <c r="A50" s="140" t="s">
        <v>437</v>
      </c>
      <c r="B50" s="140" t="s">
        <v>586</v>
      </c>
      <c r="C50" s="140" t="s">
        <v>438</v>
      </c>
      <c r="D50" s="140" t="s">
        <v>591</v>
      </c>
      <c r="E50" s="140" t="s">
        <v>49</v>
      </c>
      <c r="F50" s="140" t="s">
        <v>56</v>
      </c>
      <c r="G50" s="140" t="s">
        <v>34</v>
      </c>
      <c r="H50" s="94" t="s">
        <v>165</v>
      </c>
      <c r="I50" s="94" t="s">
        <v>492</v>
      </c>
      <c r="J50" s="94" t="s">
        <v>489</v>
      </c>
      <c r="K50" s="140" t="s">
        <v>170</v>
      </c>
      <c r="L50" s="140">
        <v>3</v>
      </c>
      <c r="M50" s="140">
        <v>3</v>
      </c>
      <c r="N50" s="140">
        <v>3</v>
      </c>
      <c r="O50" s="140">
        <v>0</v>
      </c>
      <c r="P50" s="140">
        <v>0</v>
      </c>
      <c r="Q50" s="140">
        <f t="shared" si="5"/>
        <v>27</v>
      </c>
      <c r="R50" s="140">
        <f t="shared" si="6"/>
        <v>0</v>
      </c>
      <c r="S50" s="140">
        <f t="shared" si="7"/>
        <v>27</v>
      </c>
      <c r="T50" s="140">
        <v>1</v>
      </c>
      <c r="U50" s="140">
        <v>1</v>
      </c>
      <c r="V50" s="140">
        <f t="shared" si="8"/>
        <v>1</v>
      </c>
      <c r="W50" s="146">
        <f t="shared" si="9"/>
        <v>2.7</v>
      </c>
      <c r="X50" s="86"/>
    </row>
    <row r="51" spans="1:249" s="143" customFormat="1" ht="30">
      <c r="A51" s="140" t="s">
        <v>439</v>
      </c>
      <c r="B51" s="140" t="s">
        <v>586</v>
      </c>
      <c r="C51" s="140" t="s">
        <v>440</v>
      </c>
      <c r="D51" s="140" t="s">
        <v>591</v>
      </c>
      <c r="E51" s="140" t="s">
        <v>49</v>
      </c>
      <c r="F51" s="140" t="s">
        <v>56</v>
      </c>
      <c r="G51" s="140" t="s">
        <v>34</v>
      </c>
      <c r="H51" s="94" t="s">
        <v>165</v>
      </c>
      <c r="I51" s="94" t="s">
        <v>491</v>
      </c>
      <c r="J51" s="94" t="s">
        <v>489</v>
      </c>
      <c r="K51" s="140" t="s">
        <v>170</v>
      </c>
      <c r="L51" s="140">
        <v>9</v>
      </c>
      <c r="M51" s="140">
        <v>0</v>
      </c>
      <c r="N51" s="140">
        <v>0</v>
      </c>
      <c r="O51" s="140">
        <v>3</v>
      </c>
      <c r="P51" s="140">
        <v>0</v>
      </c>
      <c r="Q51" s="140">
        <f t="shared" si="5"/>
        <v>42</v>
      </c>
      <c r="R51" s="140">
        <f t="shared" si="6"/>
        <v>0</v>
      </c>
      <c r="S51" s="140">
        <f t="shared" si="7"/>
        <v>42</v>
      </c>
      <c r="T51" s="140">
        <v>2</v>
      </c>
      <c r="U51" s="140">
        <v>1</v>
      </c>
      <c r="V51" s="140">
        <f t="shared" si="8"/>
        <v>2</v>
      </c>
      <c r="W51" s="146">
        <f t="shared" si="9"/>
        <v>8.4</v>
      </c>
      <c r="X51" s="96"/>
    </row>
    <row r="52" spans="1:249" s="143" customFormat="1" ht="30">
      <c r="A52" s="140" t="s">
        <v>441</v>
      </c>
      <c r="B52" s="140" t="s">
        <v>585</v>
      </c>
      <c r="C52" s="163" t="s">
        <v>442</v>
      </c>
      <c r="D52" s="140" t="s">
        <v>591</v>
      </c>
      <c r="E52" s="140" t="s">
        <v>49</v>
      </c>
      <c r="F52" s="140" t="s">
        <v>56</v>
      </c>
      <c r="G52" s="140" t="s">
        <v>34</v>
      </c>
      <c r="H52" s="94" t="s">
        <v>165</v>
      </c>
      <c r="I52" s="94" t="s">
        <v>490</v>
      </c>
      <c r="J52" s="94" t="s">
        <v>652</v>
      </c>
      <c r="K52" s="140" t="s">
        <v>170</v>
      </c>
      <c r="L52" s="140">
        <v>3</v>
      </c>
      <c r="M52" s="140">
        <v>0</v>
      </c>
      <c r="N52" s="140">
        <v>0</v>
      </c>
      <c r="O52" s="140">
        <v>0</v>
      </c>
      <c r="P52" s="140">
        <v>0</v>
      </c>
      <c r="Q52" s="140">
        <f t="shared" si="5"/>
        <v>12</v>
      </c>
      <c r="R52" s="140">
        <f t="shared" si="6"/>
        <v>0</v>
      </c>
      <c r="S52" s="140">
        <f t="shared" si="7"/>
        <v>12</v>
      </c>
      <c r="T52" s="140">
        <v>1</v>
      </c>
      <c r="U52" s="140">
        <v>1</v>
      </c>
      <c r="V52" s="140">
        <f t="shared" si="8"/>
        <v>1</v>
      </c>
      <c r="W52" s="146">
        <f t="shared" si="9"/>
        <v>1.2</v>
      </c>
      <c r="X52" s="86"/>
    </row>
    <row r="53" spans="1:249" s="143" customFormat="1" ht="45">
      <c r="A53" s="140" t="s">
        <v>443</v>
      </c>
      <c r="B53" s="140" t="s">
        <v>586</v>
      </c>
      <c r="C53" s="140" t="s">
        <v>444</v>
      </c>
      <c r="D53" s="140" t="s">
        <v>591</v>
      </c>
      <c r="E53" s="140" t="s">
        <v>49</v>
      </c>
      <c r="F53" s="140" t="s">
        <v>56</v>
      </c>
      <c r="G53" s="140" t="s">
        <v>34</v>
      </c>
      <c r="H53" s="94" t="s">
        <v>165</v>
      </c>
      <c r="I53" s="94" t="s">
        <v>492</v>
      </c>
      <c r="J53" s="94" t="s">
        <v>489</v>
      </c>
      <c r="K53" s="140" t="s">
        <v>169</v>
      </c>
      <c r="L53" s="140">
        <v>3</v>
      </c>
      <c r="M53" s="140">
        <v>0</v>
      </c>
      <c r="N53" s="140">
        <v>3</v>
      </c>
      <c r="O53" s="140">
        <v>0</v>
      </c>
      <c r="P53" s="140">
        <v>0</v>
      </c>
      <c r="Q53" s="140">
        <f t="shared" si="5"/>
        <v>18</v>
      </c>
      <c r="R53" s="140">
        <f t="shared" si="6"/>
        <v>0</v>
      </c>
      <c r="S53" s="140">
        <f t="shared" si="7"/>
        <v>18</v>
      </c>
      <c r="T53" s="140">
        <v>1</v>
      </c>
      <c r="U53" s="140">
        <v>1</v>
      </c>
      <c r="V53" s="140">
        <f t="shared" si="8"/>
        <v>1</v>
      </c>
      <c r="W53" s="146">
        <f t="shared" si="9"/>
        <v>1.8</v>
      </c>
      <c r="X53" s="86" t="s">
        <v>445</v>
      </c>
    </row>
    <row r="54" spans="1:249" s="143" customFormat="1" ht="30">
      <c r="A54" s="140" t="s">
        <v>446</v>
      </c>
      <c r="B54" s="140" t="s">
        <v>586</v>
      </c>
      <c r="C54" s="140" t="s">
        <v>447</v>
      </c>
      <c r="D54" s="140" t="s">
        <v>591</v>
      </c>
      <c r="E54" s="140" t="s">
        <v>49</v>
      </c>
      <c r="F54" s="140" t="s">
        <v>56</v>
      </c>
      <c r="G54" s="140" t="s">
        <v>34</v>
      </c>
      <c r="H54" s="94" t="s">
        <v>165</v>
      </c>
      <c r="I54" s="94" t="s">
        <v>492</v>
      </c>
      <c r="J54" s="94" t="s">
        <v>489</v>
      </c>
      <c r="K54" s="140" t="s">
        <v>170</v>
      </c>
      <c r="L54" s="140">
        <v>6</v>
      </c>
      <c r="M54" s="140">
        <v>0</v>
      </c>
      <c r="N54" s="140">
        <v>0</v>
      </c>
      <c r="O54" s="140">
        <v>0</v>
      </c>
      <c r="P54" s="140">
        <v>0</v>
      </c>
      <c r="Q54" s="140">
        <f t="shared" si="5"/>
        <v>24</v>
      </c>
      <c r="R54" s="140">
        <f t="shared" si="6"/>
        <v>0</v>
      </c>
      <c r="S54" s="140">
        <f t="shared" si="7"/>
        <v>24</v>
      </c>
      <c r="T54" s="140">
        <v>1</v>
      </c>
      <c r="U54" s="140">
        <v>1</v>
      </c>
      <c r="V54" s="140">
        <f t="shared" si="8"/>
        <v>1</v>
      </c>
      <c r="W54" s="146">
        <f t="shared" si="9"/>
        <v>2.4</v>
      </c>
      <c r="X54" s="86" t="s">
        <v>448</v>
      </c>
    </row>
    <row r="55" spans="1:249" s="143" customFormat="1">
      <c r="A55" s="165" t="s">
        <v>466</v>
      </c>
      <c r="B55" s="142" t="s">
        <v>586</v>
      </c>
      <c r="C55" s="150" t="s">
        <v>418</v>
      </c>
      <c r="D55" s="140" t="s">
        <v>591</v>
      </c>
      <c r="E55" s="150" t="s">
        <v>49</v>
      </c>
      <c r="F55" s="150" t="s">
        <v>56</v>
      </c>
      <c r="G55" s="150" t="s">
        <v>34</v>
      </c>
      <c r="H55" s="149" t="s">
        <v>165</v>
      </c>
      <c r="I55" s="149" t="s">
        <v>490</v>
      </c>
      <c r="J55" s="149" t="s">
        <v>489</v>
      </c>
      <c r="K55" s="150" t="s">
        <v>167</v>
      </c>
      <c r="L55" s="150">
        <v>0</v>
      </c>
      <c r="M55" s="150">
        <v>3</v>
      </c>
      <c r="N55" s="150">
        <v>3</v>
      </c>
      <c r="O55" s="150">
        <v>3</v>
      </c>
      <c r="P55" s="150">
        <v>0</v>
      </c>
      <c r="Q55" s="140">
        <f t="shared" si="5"/>
        <v>21</v>
      </c>
      <c r="R55" s="140">
        <f t="shared" si="6"/>
        <v>0</v>
      </c>
      <c r="S55" s="140">
        <f t="shared" si="7"/>
        <v>21</v>
      </c>
      <c r="T55" s="150">
        <v>1</v>
      </c>
      <c r="U55" s="150">
        <v>1</v>
      </c>
      <c r="V55" s="140">
        <f t="shared" si="8"/>
        <v>1</v>
      </c>
      <c r="W55" s="146">
        <f t="shared" si="9"/>
        <v>2.1</v>
      </c>
      <c r="X55" s="155" t="s">
        <v>556</v>
      </c>
    </row>
    <row r="56" spans="1:249" s="143" customFormat="1" ht="30">
      <c r="A56" s="140" t="s">
        <v>650</v>
      </c>
      <c r="B56" s="140" t="s">
        <v>586</v>
      </c>
      <c r="C56" s="162" t="s">
        <v>649</v>
      </c>
      <c r="D56" s="140" t="s">
        <v>592</v>
      </c>
      <c r="E56" s="140" t="s">
        <v>49</v>
      </c>
      <c r="F56" s="140" t="s">
        <v>56</v>
      </c>
      <c r="G56" s="140" t="s">
        <v>34</v>
      </c>
      <c r="H56" s="94" t="s">
        <v>165</v>
      </c>
      <c r="I56" s="94" t="s">
        <v>490</v>
      </c>
      <c r="J56" s="94" t="s">
        <v>517</v>
      </c>
      <c r="K56" s="140" t="s">
        <v>170</v>
      </c>
      <c r="L56" s="140">
        <v>9</v>
      </c>
      <c r="M56" s="140">
        <v>6</v>
      </c>
      <c r="N56" s="140">
        <v>3</v>
      </c>
      <c r="O56" s="140">
        <v>3</v>
      </c>
      <c r="P56" s="140">
        <v>0</v>
      </c>
      <c r="Q56" s="140">
        <f t="shared" si="5"/>
        <v>66</v>
      </c>
      <c r="R56" s="140">
        <f t="shared" si="6"/>
        <v>0</v>
      </c>
      <c r="S56" s="140">
        <f t="shared" si="7"/>
        <v>66</v>
      </c>
      <c r="T56" s="140">
        <v>2</v>
      </c>
      <c r="U56" s="140">
        <v>4</v>
      </c>
      <c r="V56" s="140">
        <f t="shared" si="8"/>
        <v>8</v>
      </c>
      <c r="W56" s="146">
        <f t="shared" si="9"/>
        <v>52.8</v>
      </c>
      <c r="X56" s="159" t="s">
        <v>572</v>
      </c>
    </row>
    <row r="57" spans="1:249" s="143" customFormat="1">
      <c r="A57" s="140" t="s">
        <v>524</v>
      </c>
      <c r="B57" s="140" t="s">
        <v>585</v>
      </c>
      <c r="C57" s="163" t="s">
        <v>525</v>
      </c>
      <c r="D57" s="140" t="s">
        <v>591</v>
      </c>
      <c r="E57" s="140" t="s">
        <v>49</v>
      </c>
      <c r="F57" s="140" t="s">
        <v>61</v>
      </c>
      <c r="G57" s="140" t="s">
        <v>39</v>
      </c>
      <c r="H57" s="94" t="s">
        <v>165</v>
      </c>
      <c r="I57" s="94" t="s">
        <v>490</v>
      </c>
      <c r="J57" s="94" t="s">
        <v>554</v>
      </c>
      <c r="K57" s="140" t="s">
        <v>169</v>
      </c>
      <c r="L57" s="140">
        <v>0</v>
      </c>
      <c r="M57" s="140">
        <v>0</v>
      </c>
      <c r="N57" s="140">
        <v>0</v>
      </c>
      <c r="O57" s="140">
        <v>6</v>
      </c>
      <c r="P57" s="140">
        <v>9</v>
      </c>
      <c r="Q57" s="140">
        <f t="shared" si="5"/>
        <v>12</v>
      </c>
      <c r="R57" s="140">
        <f t="shared" si="6"/>
        <v>72</v>
      </c>
      <c r="S57" s="140">
        <f t="shared" si="7"/>
        <v>84</v>
      </c>
      <c r="T57" s="140">
        <v>4</v>
      </c>
      <c r="U57" s="140">
        <v>1</v>
      </c>
      <c r="V57" s="140">
        <f t="shared" si="8"/>
        <v>4</v>
      </c>
      <c r="W57" s="146">
        <f t="shared" si="9"/>
        <v>33.6</v>
      </c>
      <c r="X57" s="86"/>
    </row>
    <row r="58" spans="1:249" s="143" customFormat="1">
      <c r="A58" s="140" t="s">
        <v>526</v>
      </c>
      <c r="B58" s="140" t="s">
        <v>585</v>
      </c>
      <c r="C58" s="163" t="s">
        <v>527</v>
      </c>
      <c r="D58" s="140" t="s">
        <v>591</v>
      </c>
      <c r="E58" s="140" t="s">
        <v>49</v>
      </c>
      <c r="F58" s="140" t="s">
        <v>61</v>
      </c>
      <c r="G58" s="140" t="s">
        <v>39</v>
      </c>
      <c r="H58" s="94" t="s">
        <v>165</v>
      </c>
      <c r="I58" s="94" t="s">
        <v>493</v>
      </c>
      <c r="J58" s="94" t="s">
        <v>652</v>
      </c>
      <c r="K58" s="140" t="s">
        <v>169</v>
      </c>
      <c r="L58" s="140">
        <v>0</v>
      </c>
      <c r="M58" s="140">
        <v>0</v>
      </c>
      <c r="N58" s="140">
        <v>0</v>
      </c>
      <c r="O58" s="140">
        <v>6</v>
      </c>
      <c r="P58" s="140">
        <v>9</v>
      </c>
      <c r="Q58" s="140">
        <f t="shared" si="5"/>
        <v>12</v>
      </c>
      <c r="R58" s="140">
        <f t="shared" si="6"/>
        <v>72</v>
      </c>
      <c r="S58" s="140">
        <f t="shared" si="7"/>
        <v>84</v>
      </c>
      <c r="T58" s="140">
        <v>4</v>
      </c>
      <c r="U58" s="140">
        <v>1</v>
      </c>
      <c r="V58" s="140">
        <f t="shared" si="8"/>
        <v>4</v>
      </c>
      <c r="W58" s="146">
        <f t="shared" si="9"/>
        <v>33.6</v>
      </c>
      <c r="X58" s="86"/>
    </row>
    <row r="59" spans="1:249" s="105" customFormat="1">
      <c r="A59" s="140" t="s">
        <v>528</v>
      </c>
      <c r="B59" s="140" t="s">
        <v>585</v>
      </c>
      <c r="C59" s="163" t="s">
        <v>529</v>
      </c>
      <c r="D59" s="140" t="s">
        <v>591</v>
      </c>
      <c r="E59" s="140" t="s">
        <v>49</v>
      </c>
      <c r="F59" s="140" t="s">
        <v>61</v>
      </c>
      <c r="G59" s="140" t="s">
        <v>39</v>
      </c>
      <c r="H59" s="94" t="s">
        <v>165</v>
      </c>
      <c r="I59" s="94" t="s">
        <v>493</v>
      </c>
      <c r="J59" s="94" t="s">
        <v>652</v>
      </c>
      <c r="K59" s="140" t="s">
        <v>169</v>
      </c>
      <c r="L59" s="140">
        <v>0</v>
      </c>
      <c r="M59" s="140">
        <v>0</v>
      </c>
      <c r="N59" s="140">
        <v>0</v>
      </c>
      <c r="O59" s="140">
        <v>6</v>
      </c>
      <c r="P59" s="140">
        <v>9</v>
      </c>
      <c r="Q59" s="140">
        <f t="shared" si="5"/>
        <v>12</v>
      </c>
      <c r="R59" s="140">
        <f t="shared" si="6"/>
        <v>72</v>
      </c>
      <c r="S59" s="140">
        <f t="shared" si="7"/>
        <v>84</v>
      </c>
      <c r="T59" s="140">
        <v>4</v>
      </c>
      <c r="U59" s="140">
        <v>1</v>
      </c>
      <c r="V59" s="140">
        <f t="shared" si="8"/>
        <v>4</v>
      </c>
      <c r="W59" s="146">
        <f t="shared" si="9"/>
        <v>33.6</v>
      </c>
      <c r="X59" s="86"/>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3"/>
      <c r="BX59" s="143"/>
      <c r="BY59" s="143"/>
      <c r="BZ59" s="143"/>
      <c r="CA59" s="143"/>
      <c r="CB59" s="143"/>
      <c r="CC59" s="143"/>
      <c r="CD59" s="143"/>
      <c r="CE59" s="143"/>
      <c r="CF59" s="143"/>
      <c r="CG59" s="143"/>
      <c r="CH59" s="143"/>
      <c r="CI59" s="143"/>
      <c r="CJ59" s="143"/>
      <c r="CK59" s="143"/>
      <c r="CL59" s="143"/>
      <c r="CM59" s="143"/>
      <c r="CN59" s="143"/>
      <c r="CO59" s="143"/>
      <c r="CP59" s="143"/>
      <c r="CQ59" s="143"/>
      <c r="CR59" s="143"/>
      <c r="CS59" s="143"/>
      <c r="CT59" s="143"/>
      <c r="CU59" s="143"/>
      <c r="CV59" s="143"/>
      <c r="CW59" s="143"/>
      <c r="CX59" s="143"/>
      <c r="CY59" s="143"/>
      <c r="CZ59" s="143"/>
      <c r="DA59" s="143"/>
      <c r="DB59" s="143"/>
      <c r="DC59" s="143"/>
      <c r="DD59" s="143"/>
      <c r="DE59" s="143"/>
      <c r="DF59" s="143"/>
      <c r="DG59" s="143"/>
      <c r="DH59" s="143"/>
      <c r="DI59" s="143"/>
      <c r="DJ59" s="143"/>
      <c r="DK59" s="143"/>
      <c r="DL59" s="143"/>
      <c r="DM59" s="143"/>
      <c r="DN59" s="143"/>
      <c r="DO59" s="143"/>
      <c r="DP59" s="143"/>
      <c r="DQ59" s="143"/>
      <c r="DR59" s="143"/>
      <c r="DS59" s="143"/>
      <c r="DT59" s="143"/>
      <c r="DU59" s="143"/>
      <c r="DV59" s="143"/>
      <c r="DW59" s="143"/>
      <c r="DX59" s="143"/>
      <c r="DY59" s="143"/>
      <c r="DZ59" s="143"/>
      <c r="EA59" s="143"/>
      <c r="EB59" s="143"/>
      <c r="EC59" s="143"/>
      <c r="ED59" s="143"/>
      <c r="EE59" s="143"/>
      <c r="EF59" s="143"/>
      <c r="EG59" s="143"/>
      <c r="EH59" s="143"/>
      <c r="EI59" s="143"/>
      <c r="EJ59" s="143"/>
      <c r="EK59" s="143"/>
      <c r="EL59" s="143"/>
      <c r="EM59" s="143"/>
      <c r="EN59" s="143"/>
      <c r="EO59" s="143"/>
      <c r="EP59" s="143"/>
      <c r="EQ59" s="143"/>
      <c r="ER59" s="143"/>
      <c r="ES59" s="143"/>
      <c r="ET59" s="143"/>
      <c r="EU59" s="143"/>
      <c r="EV59" s="143"/>
      <c r="EW59" s="143"/>
      <c r="EX59" s="143"/>
      <c r="EY59" s="143"/>
      <c r="EZ59" s="143"/>
      <c r="FA59" s="143"/>
      <c r="FB59" s="143"/>
      <c r="FC59" s="143"/>
      <c r="FD59" s="143"/>
      <c r="FE59" s="143"/>
      <c r="FF59" s="143"/>
      <c r="FG59" s="143"/>
      <c r="FH59" s="143"/>
      <c r="FI59" s="143"/>
      <c r="FJ59" s="143"/>
      <c r="FK59" s="143"/>
      <c r="FL59" s="143"/>
      <c r="FM59" s="143"/>
      <c r="FN59" s="143"/>
      <c r="FO59" s="143"/>
      <c r="FP59" s="143"/>
      <c r="FQ59" s="143"/>
      <c r="FR59" s="143"/>
      <c r="FS59" s="143"/>
      <c r="FT59" s="143"/>
      <c r="FU59" s="143"/>
      <c r="FV59" s="143"/>
      <c r="FW59" s="143"/>
      <c r="FX59" s="143"/>
      <c r="FY59" s="143"/>
      <c r="FZ59" s="143"/>
      <c r="GA59" s="143"/>
      <c r="GB59" s="143"/>
      <c r="GC59" s="143"/>
      <c r="GD59" s="143"/>
      <c r="GE59" s="143"/>
      <c r="GF59" s="143"/>
      <c r="GG59" s="143"/>
      <c r="GH59" s="143"/>
      <c r="GI59" s="143"/>
      <c r="GJ59" s="143"/>
      <c r="GK59" s="143"/>
      <c r="GL59" s="143"/>
      <c r="GM59" s="143"/>
      <c r="GN59" s="143"/>
      <c r="GO59" s="143"/>
      <c r="GP59" s="143"/>
      <c r="GQ59" s="143"/>
      <c r="GR59" s="143"/>
      <c r="GS59" s="143"/>
      <c r="GT59" s="143"/>
      <c r="GU59" s="143"/>
      <c r="GV59" s="143"/>
      <c r="GW59" s="143"/>
      <c r="GX59" s="143"/>
      <c r="GY59" s="143"/>
      <c r="GZ59" s="143"/>
      <c r="HA59" s="143"/>
      <c r="HB59" s="143"/>
      <c r="HC59" s="143"/>
      <c r="HD59" s="143"/>
      <c r="HE59" s="143"/>
      <c r="HF59" s="143"/>
      <c r="HG59" s="143"/>
      <c r="HH59" s="143"/>
      <c r="HI59" s="143"/>
      <c r="HJ59" s="143"/>
      <c r="HK59" s="143"/>
      <c r="HL59" s="143"/>
      <c r="HM59" s="143"/>
      <c r="HN59" s="143"/>
      <c r="HO59" s="143"/>
      <c r="HP59" s="143"/>
      <c r="HQ59" s="143"/>
      <c r="HR59" s="143"/>
      <c r="HS59" s="143"/>
      <c r="HT59" s="143"/>
      <c r="HU59" s="143"/>
      <c r="HV59" s="143"/>
      <c r="HW59" s="143"/>
      <c r="HX59" s="143"/>
      <c r="HY59" s="143"/>
      <c r="HZ59" s="143"/>
      <c r="IA59" s="143"/>
      <c r="IB59" s="143"/>
      <c r="IC59" s="143"/>
      <c r="ID59" s="143"/>
      <c r="IE59" s="143"/>
      <c r="IF59" s="143"/>
      <c r="IG59" s="143"/>
      <c r="IH59" s="143"/>
      <c r="II59" s="143"/>
      <c r="IJ59" s="143"/>
      <c r="IK59" s="143"/>
      <c r="IL59" s="143"/>
      <c r="IM59" s="143"/>
      <c r="IN59" s="143"/>
      <c r="IO59" s="143"/>
    </row>
    <row r="60" spans="1:249" s="143" customFormat="1" ht="30">
      <c r="A60" s="140" t="s">
        <v>530</v>
      </c>
      <c r="B60" s="140" t="s">
        <v>585</v>
      </c>
      <c r="C60" s="163" t="s">
        <v>531</v>
      </c>
      <c r="D60" s="140" t="s">
        <v>591</v>
      </c>
      <c r="E60" s="140" t="s">
        <v>49</v>
      </c>
      <c r="F60" s="140" t="s">
        <v>61</v>
      </c>
      <c r="G60" s="140" t="s">
        <v>39</v>
      </c>
      <c r="H60" s="94" t="s">
        <v>165</v>
      </c>
      <c r="I60" s="94" t="s">
        <v>493</v>
      </c>
      <c r="J60" s="94" t="s">
        <v>652</v>
      </c>
      <c r="K60" s="140" t="s">
        <v>169</v>
      </c>
      <c r="L60" s="140">
        <v>0</v>
      </c>
      <c r="M60" s="140">
        <v>0</v>
      </c>
      <c r="N60" s="140">
        <v>0</v>
      </c>
      <c r="O60" s="140">
        <v>6</v>
      </c>
      <c r="P60" s="140">
        <v>9</v>
      </c>
      <c r="Q60" s="140">
        <f t="shared" si="5"/>
        <v>12</v>
      </c>
      <c r="R60" s="140">
        <f t="shared" si="6"/>
        <v>72</v>
      </c>
      <c r="S60" s="140">
        <f t="shared" si="7"/>
        <v>84</v>
      </c>
      <c r="T60" s="140">
        <v>4</v>
      </c>
      <c r="U60" s="140">
        <v>1</v>
      </c>
      <c r="V60" s="140">
        <f t="shared" si="8"/>
        <v>4</v>
      </c>
      <c r="W60" s="146">
        <f t="shared" si="9"/>
        <v>33.6</v>
      </c>
      <c r="X60" s="86"/>
    </row>
    <row r="61" spans="1:249" s="143" customFormat="1">
      <c r="A61" s="140" t="s">
        <v>477</v>
      </c>
      <c r="B61" s="140" t="s">
        <v>585</v>
      </c>
      <c r="C61" s="163" t="s">
        <v>532</v>
      </c>
      <c r="D61" s="140" t="s">
        <v>592</v>
      </c>
      <c r="E61" s="140" t="s">
        <v>48</v>
      </c>
      <c r="F61" s="140" t="s">
        <v>579</v>
      </c>
      <c r="G61" s="140" t="s">
        <v>546</v>
      </c>
      <c r="H61" s="94" t="s">
        <v>534</v>
      </c>
      <c r="I61" s="94" t="s">
        <v>490</v>
      </c>
      <c r="J61" s="94" t="s">
        <v>652</v>
      </c>
      <c r="K61" s="140" t="s">
        <v>499</v>
      </c>
      <c r="L61" s="140">
        <v>0</v>
      </c>
      <c r="M61" s="140">
        <v>0</v>
      </c>
      <c r="N61" s="140">
        <v>0</v>
      </c>
      <c r="O61" s="140">
        <v>0</v>
      </c>
      <c r="P61" s="140">
        <v>9</v>
      </c>
      <c r="Q61" s="140">
        <f t="shared" si="5"/>
        <v>0</v>
      </c>
      <c r="R61" s="140">
        <f t="shared" si="6"/>
        <v>72</v>
      </c>
      <c r="S61" s="140">
        <f t="shared" si="7"/>
        <v>72</v>
      </c>
      <c r="T61" s="140">
        <v>1</v>
      </c>
      <c r="U61" s="140">
        <v>1</v>
      </c>
      <c r="V61" s="140">
        <f t="shared" si="8"/>
        <v>1</v>
      </c>
      <c r="W61" s="146">
        <f t="shared" si="9"/>
        <v>7.2</v>
      </c>
      <c r="X61" s="159" t="s">
        <v>578</v>
      </c>
    </row>
    <row r="62" spans="1:249" s="143" customFormat="1">
      <c r="A62" s="140" t="s">
        <v>478</v>
      </c>
      <c r="B62" s="140" t="s">
        <v>586</v>
      </c>
      <c r="C62" s="140" t="s">
        <v>535</v>
      </c>
      <c r="D62" s="140" t="s">
        <v>592</v>
      </c>
      <c r="E62" s="140" t="s">
        <v>47</v>
      </c>
      <c r="F62" s="140" t="s">
        <v>68</v>
      </c>
      <c r="G62" s="140" t="s">
        <v>547</v>
      </c>
      <c r="H62" s="94" t="s">
        <v>534</v>
      </c>
      <c r="I62" s="94" t="s">
        <v>490</v>
      </c>
      <c r="J62" s="94" t="s">
        <v>654</v>
      </c>
      <c r="K62" s="140" t="s">
        <v>499</v>
      </c>
      <c r="L62" s="140">
        <v>0</v>
      </c>
      <c r="M62" s="140">
        <v>0</v>
      </c>
      <c r="N62" s="140">
        <v>0</v>
      </c>
      <c r="O62" s="140">
        <v>0</v>
      </c>
      <c r="P62" s="140">
        <v>9</v>
      </c>
      <c r="Q62" s="140">
        <f t="shared" si="5"/>
        <v>0</v>
      </c>
      <c r="R62" s="140">
        <f t="shared" si="6"/>
        <v>72</v>
      </c>
      <c r="S62" s="140">
        <f t="shared" si="7"/>
        <v>72</v>
      </c>
      <c r="T62" s="140">
        <v>1</v>
      </c>
      <c r="U62" s="140">
        <v>1</v>
      </c>
      <c r="V62" s="140">
        <f t="shared" si="8"/>
        <v>1</v>
      </c>
      <c r="W62" s="146">
        <f t="shared" si="9"/>
        <v>7.2</v>
      </c>
      <c r="X62" s="159" t="s">
        <v>578</v>
      </c>
    </row>
    <row r="63" spans="1:249" s="143" customFormat="1" ht="30">
      <c r="A63" s="140" t="s">
        <v>536</v>
      </c>
      <c r="B63" s="140" t="s">
        <v>585</v>
      </c>
      <c r="C63" s="163" t="s">
        <v>537</v>
      </c>
      <c r="D63" s="140" t="s">
        <v>592</v>
      </c>
      <c r="E63" s="140" t="s">
        <v>50</v>
      </c>
      <c r="F63" s="140" t="s">
        <v>113</v>
      </c>
      <c r="G63" s="140" t="s">
        <v>548</v>
      </c>
      <c r="H63" s="94" t="s">
        <v>534</v>
      </c>
      <c r="I63" s="94" t="s">
        <v>490</v>
      </c>
      <c r="J63" s="94" t="s">
        <v>652</v>
      </c>
      <c r="K63" s="140" t="s">
        <v>499</v>
      </c>
      <c r="L63" s="140">
        <v>0</v>
      </c>
      <c r="M63" s="140">
        <v>0</v>
      </c>
      <c r="N63" s="140">
        <v>0</v>
      </c>
      <c r="O63" s="140">
        <v>0</v>
      </c>
      <c r="P63" s="140">
        <v>9</v>
      </c>
      <c r="Q63" s="140">
        <f t="shared" si="5"/>
        <v>0</v>
      </c>
      <c r="R63" s="140">
        <f t="shared" si="6"/>
        <v>72</v>
      </c>
      <c r="S63" s="140">
        <f t="shared" si="7"/>
        <v>72</v>
      </c>
      <c r="T63" s="140">
        <v>1</v>
      </c>
      <c r="U63" s="140">
        <v>1</v>
      </c>
      <c r="V63" s="140">
        <f t="shared" si="8"/>
        <v>1</v>
      </c>
      <c r="W63" s="146">
        <f t="shared" si="9"/>
        <v>7.2</v>
      </c>
      <c r="X63" s="159" t="s">
        <v>578</v>
      </c>
    </row>
    <row r="64" spans="1:249" s="143" customFormat="1" ht="45">
      <c r="A64" s="140" t="s">
        <v>479</v>
      </c>
      <c r="B64" s="140" t="s">
        <v>585</v>
      </c>
      <c r="C64" s="163" t="s">
        <v>594</v>
      </c>
      <c r="D64" s="140" t="s">
        <v>592</v>
      </c>
      <c r="E64" s="140" t="s">
        <v>53</v>
      </c>
      <c r="F64" s="140" t="s">
        <v>79</v>
      </c>
      <c r="G64" s="140" t="s">
        <v>551</v>
      </c>
      <c r="H64" s="94" t="s">
        <v>534</v>
      </c>
      <c r="I64" s="94" t="s">
        <v>490</v>
      </c>
      <c r="J64" s="94" t="s">
        <v>652</v>
      </c>
      <c r="K64" s="140" t="s">
        <v>499</v>
      </c>
      <c r="L64" s="140">
        <v>0</v>
      </c>
      <c r="M64" s="140">
        <v>0</v>
      </c>
      <c r="N64" s="140">
        <v>0</v>
      </c>
      <c r="O64" s="140">
        <v>0</v>
      </c>
      <c r="P64" s="140">
        <v>9</v>
      </c>
      <c r="Q64" s="140">
        <f t="shared" si="5"/>
        <v>0</v>
      </c>
      <c r="R64" s="140">
        <f t="shared" si="6"/>
        <v>72</v>
      </c>
      <c r="S64" s="140">
        <f t="shared" si="7"/>
        <v>72</v>
      </c>
      <c r="T64" s="140">
        <v>1</v>
      </c>
      <c r="U64" s="140">
        <v>1</v>
      </c>
      <c r="V64" s="140">
        <f t="shared" si="8"/>
        <v>1</v>
      </c>
      <c r="W64" s="146">
        <f t="shared" si="9"/>
        <v>7.2</v>
      </c>
      <c r="X64" s="159" t="s">
        <v>578</v>
      </c>
    </row>
    <row r="65" spans="1:25" s="143" customFormat="1" ht="30">
      <c r="A65" s="140" t="s">
        <v>480</v>
      </c>
      <c r="B65" s="140" t="s">
        <v>585</v>
      </c>
      <c r="C65" s="163" t="s">
        <v>538</v>
      </c>
      <c r="D65" s="140" t="s">
        <v>592</v>
      </c>
      <c r="E65" s="140" t="s">
        <v>48</v>
      </c>
      <c r="F65" s="140" t="s">
        <v>581</v>
      </c>
      <c r="G65" s="140" t="s">
        <v>552</v>
      </c>
      <c r="H65" s="94" t="s">
        <v>534</v>
      </c>
      <c r="I65" s="94" t="s">
        <v>490</v>
      </c>
      <c r="J65" s="94" t="s">
        <v>652</v>
      </c>
      <c r="K65" s="140" t="s">
        <v>499</v>
      </c>
      <c r="L65" s="140">
        <v>0</v>
      </c>
      <c r="M65" s="140">
        <v>0</v>
      </c>
      <c r="N65" s="140">
        <v>0</v>
      </c>
      <c r="O65" s="140">
        <v>0</v>
      </c>
      <c r="P65" s="140">
        <v>9</v>
      </c>
      <c r="Q65" s="140">
        <f t="shared" si="5"/>
        <v>0</v>
      </c>
      <c r="R65" s="140">
        <f t="shared" si="6"/>
        <v>72</v>
      </c>
      <c r="S65" s="140">
        <f t="shared" si="7"/>
        <v>72</v>
      </c>
      <c r="T65" s="140">
        <v>1</v>
      </c>
      <c r="U65" s="140">
        <v>1</v>
      </c>
      <c r="V65" s="140">
        <f t="shared" si="8"/>
        <v>1</v>
      </c>
      <c r="W65" s="146">
        <f t="shared" si="9"/>
        <v>7.2</v>
      </c>
      <c r="X65" s="159" t="s">
        <v>570</v>
      </c>
    </row>
    <row r="66" spans="1:25" s="143" customFormat="1" ht="30">
      <c r="A66" s="140" t="s">
        <v>481</v>
      </c>
      <c r="B66" s="140" t="s">
        <v>585</v>
      </c>
      <c r="C66" s="163" t="s">
        <v>539</v>
      </c>
      <c r="D66" s="140" t="s">
        <v>592</v>
      </c>
      <c r="E66" s="140" t="s">
        <v>48</v>
      </c>
      <c r="F66" s="140" t="s">
        <v>581</v>
      </c>
      <c r="G66" s="140" t="s">
        <v>552</v>
      </c>
      <c r="H66" s="94" t="s">
        <v>534</v>
      </c>
      <c r="I66" s="94" t="s">
        <v>490</v>
      </c>
      <c r="J66" s="94" t="s">
        <v>652</v>
      </c>
      <c r="K66" s="140" t="s">
        <v>499</v>
      </c>
      <c r="L66" s="140">
        <v>0</v>
      </c>
      <c r="M66" s="140">
        <v>0</v>
      </c>
      <c r="N66" s="140">
        <v>0</v>
      </c>
      <c r="O66" s="140">
        <v>0</v>
      </c>
      <c r="P66" s="140">
        <v>9</v>
      </c>
      <c r="Q66" s="140">
        <f t="shared" si="5"/>
        <v>0</v>
      </c>
      <c r="R66" s="140">
        <f t="shared" si="6"/>
        <v>72</v>
      </c>
      <c r="S66" s="140">
        <f t="shared" si="7"/>
        <v>72</v>
      </c>
      <c r="T66" s="140">
        <v>1</v>
      </c>
      <c r="U66" s="140">
        <v>1</v>
      </c>
      <c r="V66" s="140">
        <f t="shared" si="8"/>
        <v>1</v>
      </c>
      <c r="W66" s="146">
        <f t="shared" si="9"/>
        <v>7.2</v>
      </c>
      <c r="X66" s="159" t="s">
        <v>578</v>
      </c>
    </row>
    <row r="67" spans="1:25" s="143" customFormat="1" ht="60">
      <c r="A67" s="140" t="s">
        <v>482</v>
      </c>
      <c r="B67" s="140" t="s">
        <v>585</v>
      </c>
      <c r="C67" s="163" t="s">
        <v>540</v>
      </c>
      <c r="D67" s="140" t="s">
        <v>592</v>
      </c>
      <c r="E67" s="140" t="s">
        <v>47</v>
      </c>
      <c r="F67" s="140" t="s">
        <v>57</v>
      </c>
      <c r="G67" s="140" t="s">
        <v>550</v>
      </c>
      <c r="H67" s="94" t="s">
        <v>534</v>
      </c>
      <c r="I67" s="94" t="s">
        <v>490</v>
      </c>
      <c r="J67" s="94" t="s">
        <v>652</v>
      </c>
      <c r="K67" s="140" t="s">
        <v>499</v>
      </c>
      <c r="L67" s="140">
        <v>0</v>
      </c>
      <c r="M67" s="140">
        <v>0</v>
      </c>
      <c r="N67" s="140">
        <v>0</v>
      </c>
      <c r="O67" s="140">
        <v>0</v>
      </c>
      <c r="P67" s="140">
        <v>9</v>
      </c>
      <c r="Q67" s="140">
        <f t="shared" si="5"/>
        <v>0</v>
      </c>
      <c r="R67" s="140">
        <f t="shared" si="6"/>
        <v>72</v>
      </c>
      <c r="S67" s="140">
        <f t="shared" si="7"/>
        <v>72</v>
      </c>
      <c r="T67" s="140">
        <v>1</v>
      </c>
      <c r="U67" s="140">
        <v>1</v>
      </c>
      <c r="V67" s="140">
        <f t="shared" si="8"/>
        <v>1</v>
      </c>
      <c r="W67" s="146">
        <f t="shared" si="9"/>
        <v>7.2</v>
      </c>
      <c r="X67" s="159" t="s">
        <v>571</v>
      </c>
    </row>
    <row r="68" spans="1:25" s="143" customFormat="1">
      <c r="A68" s="140" t="s">
        <v>483</v>
      </c>
      <c r="B68" s="140" t="s">
        <v>585</v>
      </c>
      <c r="C68" s="163" t="s">
        <v>646</v>
      </c>
      <c r="D68" s="140" t="s">
        <v>592</v>
      </c>
      <c r="E68" s="140" t="s">
        <v>47</v>
      </c>
      <c r="F68" s="140" t="s">
        <v>117</v>
      </c>
      <c r="G68" s="140" t="s">
        <v>635</v>
      </c>
      <c r="H68" s="94" t="s">
        <v>534</v>
      </c>
      <c r="I68" s="94" t="s">
        <v>490</v>
      </c>
      <c r="J68" s="94" t="s">
        <v>652</v>
      </c>
      <c r="K68" s="140" t="s">
        <v>499</v>
      </c>
      <c r="L68" s="140">
        <v>0</v>
      </c>
      <c r="M68" s="140">
        <v>0</v>
      </c>
      <c r="N68" s="140">
        <v>0</v>
      </c>
      <c r="O68" s="140">
        <v>0</v>
      </c>
      <c r="P68" s="140">
        <v>9</v>
      </c>
      <c r="Q68" s="140">
        <f t="shared" si="5"/>
        <v>0</v>
      </c>
      <c r="R68" s="140">
        <f t="shared" si="6"/>
        <v>72</v>
      </c>
      <c r="S68" s="140">
        <f t="shared" si="7"/>
        <v>72</v>
      </c>
      <c r="T68" s="140">
        <v>1</v>
      </c>
      <c r="U68" s="140">
        <v>1</v>
      </c>
      <c r="V68" s="140">
        <f t="shared" si="8"/>
        <v>1</v>
      </c>
      <c r="W68" s="146">
        <f t="shared" si="9"/>
        <v>7.2</v>
      </c>
      <c r="X68" s="159" t="s">
        <v>578</v>
      </c>
    </row>
    <row r="69" spans="1:25" s="143" customFormat="1">
      <c r="A69" s="140" t="s">
        <v>484</v>
      </c>
      <c r="B69" s="140" t="s">
        <v>586</v>
      </c>
      <c r="C69" s="140" t="s">
        <v>647</v>
      </c>
      <c r="D69" s="140" t="s">
        <v>592</v>
      </c>
      <c r="E69" s="140" t="s">
        <v>47</v>
      </c>
      <c r="F69" s="140" t="s">
        <v>72</v>
      </c>
      <c r="G69" s="140" t="s">
        <v>518</v>
      </c>
      <c r="H69" s="94" t="s">
        <v>534</v>
      </c>
      <c r="I69" s="94" t="s">
        <v>490</v>
      </c>
      <c r="J69" s="94" t="s">
        <v>653</v>
      </c>
      <c r="K69" s="140" t="s">
        <v>499</v>
      </c>
      <c r="L69" s="140">
        <v>0</v>
      </c>
      <c r="M69" s="140">
        <v>0</v>
      </c>
      <c r="N69" s="140">
        <v>0</v>
      </c>
      <c r="O69" s="140">
        <v>0</v>
      </c>
      <c r="P69" s="140">
        <v>9</v>
      </c>
      <c r="Q69" s="140">
        <f t="shared" si="5"/>
        <v>0</v>
      </c>
      <c r="R69" s="140">
        <f t="shared" si="6"/>
        <v>72</v>
      </c>
      <c r="S69" s="140">
        <f t="shared" si="7"/>
        <v>72</v>
      </c>
      <c r="T69" s="140">
        <v>1</v>
      </c>
      <c r="U69" s="140">
        <v>1</v>
      </c>
      <c r="V69" s="140">
        <f t="shared" si="8"/>
        <v>1</v>
      </c>
      <c r="W69" s="146">
        <f t="shared" si="9"/>
        <v>7.2</v>
      </c>
      <c r="X69" s="159" t="s">
        <v>578</v>
      </c>
    </row>
    <row r="70" spans="1:25" s="143" customFormat="1">
      <c r="A70" s="140" t="s">
        <v>485</v>
      </c>
      <c r="B70" s="142" t="s">
        <v>586</v>
      </c>
      <c r="C70" s="140" t="s">
        <v>471</v>
      </c>
      <c r="D70" s="140" t="s">
        <v>592</v>
      </c>
      <c r="E70" s="142" t="s">
        <v>47</v>
      </c>
      <c r="F70" s="140" t="s">
        <v>579</v>
      </c>
      <c r="G70" s="140" t="s">
        <v>632</v>
      </c>
      <c r="H70" s="144" t="s">
        <v>534</v>
      </c>
      <c r="I70" s="94" t="s">
        <v>493</v>
      </c>
      <c r="J70" s="94" t="s">
        <v>654</v>
      </c>
      <c r="K70" s="140" t="s">
        <v>499</v>
      </c>
      <c r="L70" s="142">
        <v>0</v>
      </c>
      <c r="M70" s="142">
        <v>0</v>
      </c>
      <c r="N70" s="142">
        <v>0</v>
      </c>
      <c r="O70" s="142">
        <v>0</v>
      </c>
      <c r="P70" s="142">
        <v>9</v>
      </c>
      <c r="Q70" s="140">
        <f t="shared" si="5"/>
        <v>0</v>
      </c>
      <c r="R70" s="140">
        <f t="shared" si="6"/>
        <v>72</v>
      </c>
      <c r="S70" s="140">
        <f t="shared" si="7"/>
        <v>72</v>
      </c>
      <c r="T70" s="142">
        <v>1</v>
      </c>
      <c r="U70" s="142">
        <v>1</v>
      </c>
      <c r="V70" s="140">
        <f t="shared" si="8"/>
        <v>1</v>
      </c>
      <c r="W70" s="146">
        <f t="shared" si="9"/>
        <v>7.2</v>
      </c>
      <c r="X70" s="159" t="s">
        <v>578</v>
      </c>
    </row>
    <row r="71" spans="1:25" s="143" customFormat="1">
      <c r="A71" s="140" t="s">
        <v>541</v>
      </c>
      <c r="B71" s="142" t="s">
        <v>586</v>
      </c>
      <c r="C71" s="140" t="s">
        <v>472</v>
      </c>
      <c r="D71" s="140" t="s">
        <v>592</v>
      </c>
      <c r="E71" s="142" t="s">
        <v>47</v>
      </c>
      <c r="F71" s="140" t="s">
        <v>97</v>
      </c>
      <c r="G71" s="140" t="s">
        <v>633</v>
      </c>
      <c r="H71" s="144" t="s">
        <v>534</v>
      </c>
      <c r="I71" s="94" t="s">
        <v>493</v>
      </c>
      <c r="J71" s="94" t="s">
        <v>489</v>
      </c>
      <c r="K71" s="140" t="s">
        <v>499</v>
      </c>
      <c r="L71" s="142">
        <v>0</v>
      </c>
      <c r="M71" s="142">
        <v>0</v>
      </c>
      <c r="N71" s="142">
        <v>0</v>
      </c>
      <c r="O71" s="142">
        <v>0</v>
      </c>
      <c r="P71" s="142">
        <v>9</v>
      </c>
      <c r="Q71" s="140">
        <f t="shared" si="5"/>
        <v>0</v>
      </c>
      <c r="R71" s="140">
        <f t="shared" si="6"/>
        <v>72</v>
      </c>
      <c r="S71" s="140">
        <f t="shared" si="7"/>
        <v>72</v>
      </c>
      <c r="T71" s="142">
        <v>1</v>
      </c>
      <c r="U71" s="142">
        <v>1</v>
      </c>
      <c r="V71" s="140">
        <f t="shared" si="8"/>
        <v>1</v>
      </c>
      <c r="W71" s="146">
        <f t="shared" si="9"/>
        <v>7.2</v>
      </c>
      <c r="X71" s="159" t="s">
        <v>578</v>
      </c>
    </row>
    <row r="72" spans="1:25" s="143" customFormat="1">
      <c r="A72" s="140" t="s">
        <v>542</v>
      </c>
      <c r="B72" s="142" t="s">
        <v>586</v>
      </c>
      <c r="C72" s="140" t="s">
        <v>473</v>
      </c>
      <c r="D72" s="140" t="s">
        <v>592</v>
      </c>
      <c r="E72" s="142" t="s">
        <v>47</v>
      </c>
      <c r="F72" s="140" t="s">
        <v>115</v>
      </c>
      <c r="G72" s="140" t="s">
        <v>634</v>
      </c>
      <c r="H72" s="144" t="s">
        <v>534</v>
      </c>
      <c r="I72" s="94" t="s">
        <v>493</v>
      </c>
      <c r="J72" s="94" t="s">
        <v>645</v>
      </c>
      <c r="K72" s="140" t="s">
        <v>499</v>
      </c>
      <c r="L72" s="142">
        <v>0</v>
      </c>
      <c r="M72" s="142">
        <v>0</v>
      </c>
      <c r="N72" s="142">
        <v>0</v>
      </c>
      <c r="O72" s="142">
        <v>0</v>
      </c>
      <c r="P72" s="142">
        <v>9</v>
      </c>
      <c r="Q72" s="140">
        <f t="shared" si="5"/>
        <v>0</v>
      </c>
      <c r="R72" s="140">
        <f t="shared" si="6"/>
        <v>72</v>
      </c>
      <c r="S72" s="140">
        <f t="shared" si="7"/>
        <v>72</v>
      </c>
      <c r="T72" s="142">
        <v>1</v>
      </c>
      <c r="U72" s="142">
        <v>1</v>
      </c>
      <c r="V72" s="140">
        <f t="shared" si="8"/>
        <v>1</v>
      </c>
      <c r="W72" s="146">
        <f t="shared" si="9"/>
        <v>7.2</v>
      </c>
      <c r="X72" s="159" t="s">
        <v>578</v>
      </c>
    </row>
    <row r="73" spans="1:25" s="143" customFormat="1">
      <c r="A73" s="140" t="s">
        <v>543</v>
      </c>
      <c r="B73" s="142" t="s">
        <v>586</v>
      </c>
      <c r="C73" s="140" t="s">
        <v>474</v>
      </c>
      <c r="D73" s="140" t="s">
        <v>592</v>
      </c>
      <c r="E73" s="142" t="s">
        <v>47</v>
      </c>
      <c r="F73" s="140" t="s">
        <v>117</v>
      </c>
      <c r="G73" s="140" t="s">
        <v>635</v>
      </c>
      <c r="H73" s="144" t="s">
        <v>534</v>
      </c>
      <c r="I73" s="94" t="s">
        <v>493</v>
      </c>
      <c r="J73" s="94" t="s">
        <v>653</v>
      </c>
      <c r="K73" s="140" t="s">
        <v>499</v>
      </c>
      <c r="L73" s="142">
        <v>0</v>
      </c>
      <c r="M73" s="142">
        <v>0</v>
      </c>
      <c r="N73" s="142">
        <v>0</v>
      </c>
      <c r="O73" s="142">
        <v>0</v>
      </c>
      <c r="P73" s="142">
        <v>9</v>
      </c>
      <c r="Q73" s="140">
        <f t="shared" ref="Q73:Q104" si="10">(L73*L$7)+(M73*M$7)+(N73*N$7)+(O73*O$7)</f>
        <v>0</v>
      </c>
      <c r="R73" s="140">
        <f t="shared" ref="R73:R104" si="11">P73*P$7</f>
        <v>72</v>
      </c>
      <c r="S73" s="140">
        <f t="shared" ref="S73:S104" si="12">Q73+R73</f>
        <v>72</v>
      </c>
      <c r="T73" s="142">
        <v>1</v>
      </c>
      <c r="U73" s="142">
        <v>1</v>
      </c>
      <c r="V73" s="140">
        <f t="shared" ref="V73:V104" si="13">T73*U73</f>
        <v>1</v>
      </c>
      <c r="W73" s="146">
        <f t="shared" ref="W73:W97" si="14">(S73*V73)/10</f>
        <v>7.2</v>
      </c>
      <c r="X73" s="159" t="s">
        <v>578</v>
      </c>
    </row>
    <row r="74" spans="1:25" s="143" customFormat="1">
      <c r="A74" s="140" t="s">
        <v>544</v>
      </c>
      <c r="B74" s="142" t="s">
        <v>586</v>
      </c>
      <c r="C74" s="140" t="s">
        <v>475</v>
      </c>
      <c r="D74" s="140" t="s">
        <v>592</v>
      </c>
      <c r="E74" s="142" t="s">
        <v>47</v>
      </c>
      <c r="F74" s="140" t="s">
        <v>117</v>
      </c>
      <c r="G74" s="140" t="s">
        <v>638</v>
      </c>
      <c r="H74" s="144" t="s">
        <v>534</v>
      </c>
      <c r="I74" s="94" t="s">
        <v>493</v>
      </c>
      <c r="J74" s="94" t="s">
        <v>654</v>
      </c>
      <c r="K74" s="140" t="s">
        <v>499</v>
      </c>
      <c r="L74" s="142">
        <v>0</v>
      </c>
      <c r="M74" s="142">
        <v>0</v>
      </c>
      <c r="N74" s="142">
        <v>0</v>
      </c>
      <c r="O74" s="142">
        <v>0</v>
      </c>
      <c r="P74" s="142">
        <v>9</v>
      </c>
      <c r="Q74" s="140">
        <f t="shared" si="10"/>
        <v>0</v>
      </c>
      <c r="R74" s="140">
        <f t="shared" si="11"/>
        <v>72</v>
      </c>
      <c r="S74" s="140">
        <f t="shared" si="12"/>
        <v>72</v>
      </c>
      <c r="T74" s="142">
        <v>1</v>
      </c>
      <c r="U74" s="142">
        <v>1</v>
      </c>
      <c r="V74" s="140">
        <f t="shared" si="13"/>
        <v>1</v>
      </c>
      <c r="W74" s="146">
        <f t="shared" si="14"/>
        <v>7.2</v>
      </c>
      <c r="X74" s="159" t="s">
        <v>578</v>
      </c>
    </row>
    <row r="75" spans="1:25" s="143" customFormat="1" ht="30">
      <c r="A75" s="140" t="s">
        <v>545</v>
      </c>
      <c r="B75" s="142" t="s">
        <v>586</v>
      </c>
      <c r="C75" s="140" t="s">
        <v>476</v>
      </c>
      <c r="D75" s="140" t="s">
        <v>592</v>
      </c>
      <c r="E75" s="142" t="s">
        <v>47</v>
      </c>
      <c r="F75" s="140" t="s">
        <v>581</v>
      </c>
      <c r="G75" s="140" t="s">
        <v>552</v>
      </c>
      <c r="H75" s="144" t="s">
        <v>534</v>
      </c>
      <c r="I75" s="94" t="s">
        <v>493</v>
      </c>
      <c r="J75" s="94" t="s">
        <v>489</v>
      </c>
      <c r="K75" s="140" t="s">
        <v>499</v>
      </c>
      <c r="L75" s="142">
        <v>0</v>
      </c>
      <c r="M75" s="142">
        <v>0</v>
      </c>
      <c r="N75" s="142">
        <v>0</v>
      </c>
      <c r="O75" s="142">
        <v>0</v>
      </c>
      <c r="P75" s="142">
        <v>9</v>
      </c>
      <c r="Q75" s="140">
        <f t="shared" si="10"/>
        <v>0</v>
      </c>
      <c r="R75" s="140">
        <f t="shared" si="11"/>
        <v>72</v>
      </c>
      <c r="S75" s="140">
        <f t="shared" si="12"/>
        <v>72</v>
      </c>
      <c r="T75" s="142">
        <v>1</v>
      </c>
      <c r="U75" s="142">
        <v>1</v>
      </c>
      <c r="V75" s="140">
        <f t="shared" si="13"/>
        <v>1</v>
      </c>
      <c r="W75" s="146">
        <f t="shared" si="14"/>
        <v>7.2</v>
      </c>
      <c r="X75" s="159" t="s">
        <v>578</v>
      </c>
    </row>
    <row r="76" spans="1:25" s="143" customFormat="1" ht="30">
      <c r="A76" s="142" t="s">
        <v>373</v>
      </c>
      <c r="B76" s="142" t="s">
        <v>586</v>
      </c>
      <c r="C76" s="140" t="s">
        <v>270</v>
      </c>
      <c r="D76" s="140" t="s">
        <v>591</v>
      </c>
      <c r="E76" s="142" t="s">
        <v>49</v>
      </c>
      <c r="F76" s="142" t="s">
        <v>57</v>
      </c>
      <c r="G76" s="142" t="s">
        <v>261</v>
      </c>
      <c r="H76" s="144" t="s">
        <v>165</v>
      </c>
      <c r="I76" s="144" t="s">
        <v>490</v>
      </c>
      <c r="J76" s="144" t="s">
        <v>517</v>
      </c>
      <c r="K76" s="140" t="s">
        <v>167</v>
      </c>
      <c r="L76" s="140">
        <v>6</v>
      </c>
      <c r="M76" s="140">
        <v>9</v>
      </c>
      <c r="N76" s="140">
        <v>0</v>
      </c>
      <c r="O76" s="140">
        <v>0</v>
      </c>
      <c r="P76" s="140">
        <v>0</v>
      </c>
      <c r="Q76" s="140">
        <f t="shared" si="10"/>
        <v>51</v>
      </c>
      <c r="R76" s="140">
        <f t="shared" si="11"/>
        <v>0</v>
      </c>
      <c r="S76" s="140">
        <f t="shared" si="12"/>
        <v>51</v>
      </c>
      <c r="T76" s="140">
        <v>3</v>
      </c>
      <c r="U76" s="140">
        <v>1</v>
      </c>
      <c r="V76" s="140">
        <f t="shared" si="13"/>
        <v>3</v>
      </c>
      <c r="W76" s="146">
        <f t="shared" si="14"/>
        <v>15.3</v>
      </c>
      <c r="X76" s="86"/>
    </row>
    <row r="77" spans="1:25" s="143" customFormat="1" ht="30">
      <c r="A77" s="142" t="s">
        <v>374</v>
      </c>
      <c r="B77" s="142" t="s">
        <v>586</v>
      </c>
      <c r="C77" s="140" t="s">
        <v>217</v>
      </c>
      <c r="D77" s="140" t="s">
        <v>591</v>
      </c>
      <c r="E77" s="142" t="s">
        <v>49</v>
      </c>
      <c r="F77" s="142" t="s">
        <v>57</v>
      </c>
      <c r="G77" s="142" t="s">
        <v>265</v>
      </c>
      <c r="H77" s="144" t="s">
        <v>165</v>
      </c>
      <c r="I77" s="144" t="s">
        <v>490</v>
      </c>
      <c r="J77" s="144" t="s">
        <v>489</v>
      </c>
      <c r="K77" s="142" t="s">
        <v>170</v>
      </c>
      <c r="L77" s="140">
        <v>0</v>
      </c>
      <c r="M77" s="140">
        <v>0</v>
      </c>
      <c r="N77" s="140">
        <v>0</v>
      </c>
      <c r="O77" s="140">
        <v>6</v>
      </c>
      <c r="P77" s="140">
        <v>0</v>
      </c>
      <c r="Q77" s="140">
        <f t="shared" si="10"/>
        <v>12</v>
      </c>
      <c r="R77" s="140">
        <f t="shared" si="11"/>
        <v>0</v>
      </c>
      <c r="S77" s="140">
        <f t="shared" si="12"/>
        <v>12</v>
      </c>
      <c r="T77" s="140">
        <v>1</v>
      </c>
      <c r="U77" s="140">
        <v>1</v>
      </c>
      <c r="V77" s="140">
        <f t="shared" si="13"/>
        <v>1</v>
      </c>
      <c r="W77" s="146">
        <f t="shared" si="14"/>
        <v>1.2</v>
      </c>
      <c r="X77" s="86"/>
    </row>
    <row r="78" spans="1:25" s="143" customFormat="1">
      <c r="A78" s="142" t="s">
        <v>375</v>
      </c>
      <c r="B78" s="142" t="s">
        <v>586</v>
      </c>
      <c r="C78" s="162" t="s">
        <v>218</v>
      </c>
      <c r="D78" s="140" t="s">
        <v>592</v>
      </c>
      <c r="E78" s="142" t="s">
        <v>49</v>
      </c>
      <c r="F78" s="142" t="s">
        <v>57</v>
      </c>
      <c r="G78" s="142" t="s">
        <v>35</v>
      </c>
      <c r="H78" s="144" t="s">
        <v>165</v>
      </c>
      <c r="I78" s="90" t="s">
        <v>490</v>
      </c>
      <c r="J78" s="125" t="s">
        <v>652</v>
      </c>
      <c r="K78" s="82" t="s">
        <v>171</v>
      </c>
      <c r="L78" s="140">
        <v>9</v>
      </c>
      <c r="M78" s="140">
        <v>0</v>
      </c>
      <c r="N78" s="140">
        <v>6</v>
      </c>
      <c r="O78" s="140">
        <v>3</v>
      </c>
      <c r="P78" s="140">
        <v>0</v>
      </c>
      <c r="Q78" s="140">
        <f t="shared" si="10"/>
        <v>54</v>
      </c>
      <c r="R78" s="140">
        <f t="shared" si="11"/>
        <v>0</v>
      </c>
      <c r="S78" s="140">
        <f t="shared" si="12"/>
        <v>54</v>
      </c>
      <c r="T78" s="95">
        <v>2</v>
      </c>
      <c r="U78" s="95">
        <v>5</v>
      </c>
      <c r="V78" s="140">
        <f t="shared" si="13"/>
        <v>10</v>
      </c>
      <c r="W78" s="146">
        <f t="shared" si="14"/>
        <v>54</v>
      </c>
      <c r="X78" s="159" t="s">
        <v>575</v>
      </c>
    </row>
    <row r="79" spans="1:25" s="143" customFormat="1" ht="30">
      <c r="A79" s="140" t="s">
        <v>376</v>
      </c>
      <c r="B79" s="140" t="s">
        <v>586</v>
      </c>
      <c r="C79" s="162" t="s">
        <v>219</v>
      </c>
      <c r="D79" s="140" t="s">
        <v>592</v>
      </c>
      <c r="E79" s="140" t="s">
        <v>49</v>
      </c>
      <c r="F79" s="140" t="s">
        <v>57</v>
      </c>
      <c r="G79" s="140" t="s">
        <v>262</v>
      </c>
      <c r="H79" s="94" t="s">
        <v>165</v>
      </c>
      <c r="I79" s="94" t="s">
        <v>490</v>
      </c>
      <c r="J79" s="94" t="s">
        <v>652</v>
      </c>
      <c r="K79" s="140" t="s">
        <v>170</v>
      </c>
      <c r="L79" s="140">
        <v>0</v>
      </c>
      <c r="M79" s="140">
        <v>0</v>
      </c>
      <c r="N79" s="140">
        <v>6</v>
      </c>
      <c r="O79" s="140">
        <v>3</v>
      </c>
      <c r="P79" s="140">
        <v>3</v>
      </c>
      <c r="Q79" s="140">
        <f t="shared" si="10"/>
        <v>18</v>
      </c>
      <c r="R79" s="140">
        <f t="shared" si="11"/>
        <v>24</v>
      </c>
      <c r="S79" s="140">
        <f t="shared" si="12"/>
        <v>42</v>
      </c>
      <c r="T79" s="140">
        <v>1</v>
      </c>
      <c r="U79" s="140">
        <v>1</v>
      </c>
      <c r="V79" s="140">
        <f t="shared" si="13"/>
        <v>1</v>
      </c>
      <c r="W79" s="146">
        <f t="shared" si="14"/>
        <v>4.2</v>
      </c>
      <c r="X79" s="159" t="s">
        <v>575</v>
      </c>
      <c r="Y79" s="141"/>
    </row>
    <row r="80" spans="1:25" s="143" customFormat="1" ht="30">
      <c r="A80" s="140" t="s">
        <v>377</v>
      </c>
      <c r="B80" s="140" t="s">
        <v>586</v>
      </c>
      <c r="C80" s="140" t="s">
        <v>220</v>
      </c>
      <c r="D80" s="140" t="s">
        <v>591</v>
      </c>
      <c r="E80" s="140" t="s">
        <v>66</v>
      </c>
      <c r="F80" s="140" t="s">
        <v>62</v>
      </c>
      <c r="G80" s="140" t="s">
        <v>24</v>
      </c>
      <c r="H80" s="94" t="s">
        <v>184</v>
      </c>
      <c r="I80" s="94" t="s">
        <v>490</v>
      </c>
      <c r="J80" s="94" t="s">
        <v>489</v>
      </c>
      <c r="K80" s="140" t="s">
        <v>565</v>
      </c>
      <c r="L80" s="140">
        <v>0</v>
      </c>
      <c r="M80" s="140">
        <v>0</v>
      </c>
      <c r="N80" s="140">
        <v>3</v>
      </c>
      <c r="O80" s="140">
        <v>0</v>
      </c>
      <c r="P80" s="140">
        <v>9</v>
      </c>
      <c r="Q80" s="140">
        <f t="shared" si="10"/>
        <v>6</v>
      </c>
      <c r="R80" s="140">
        <f t="shared" si="11"/>
        <v>72</v>
      </c>
      <c r="S80" s="140">
        <f t="shared" si="12"/>
        <v>78</v>
      </c>
      <c r="T80" s="140">
        <v>1</v>
      </c>
      <c r="U80" s="140">
        <v>1</v>
      </c>
      <c r="V80" s="140">
        <f t="shared" si="13"/>
        <v>1</v>
      </c>
      <c r="W80" s="146">
        <f t="shared" si="14"/>
        <v>7.8</v>
      </c>
      <c r="X80" s="86"/>
    </row>
    <row r="81" spans="1:24" s="143" customFormat="1" ht="30">
      <c r="A81" s="140" t="s">
        <v>378</v>
      </c>
      <c r="B81" s="140" t="s">
        <v>586</v>
      </c>
      <c r="C81" s="118" t="s">
        <v>221</v>
      </c>
      <c r="D81" s="140" t="s">
        <v>592</v>
      </c>
      <c r="E81" s="140" t="s">
        <v>47</v>
      </c>
      <c r="F81" s="140" t="s">
        <v>74</v>
      </c>
      <c r="G81" s="140" t="s">
        <v>262</v>
      </c>
      <c r="H81" s="94" t="s">
        <v>165</v>
      </c>
      <c r="I81" s="94" t="s">
        <v>625</v>
      </c>
      <c r="J81" s="94" t="s">
        <v>652</v>
      </c>
      <c r="K81" s="140" t="s">
        <v>170</v>
      </c>
      <c r="L81" s="140">
        <v>9</v>
      </c>
      <c r="M81" s="140">
        <v>9</v>
      </c>
      <c r="N81" s="140">
        <v>3</v>
      </c>
      <c r="O81" s="140">
        <v>6</v>
      </c>
      <c r="P81" s="140">
        <v>0</v>
      </c>
      <c r="Q81" s="140">
        <f t="shared" si="10"/>
        <v>81</v>
      </c>
      <c r="R81" s="140">
        <f t="shared" si="11"/>
        <v>0</v>
      </c>
      <c r="S81" s="140">
        <f t="shared" si="12"/>
        <v>81</v>
      </c>
      <c r="T81" s="140">
        <v>3</v>
      </c>
      <c r="U81" s="140">
        <v>2</v>
      </c>
      <c r="V81" s="140">
        <f t="shared" si="13"/>
        <v>6</v>
      </c>
      <c r="W81" s="146">
        <f t="shared" si="14"/>
        <v>48.6</v>
      </c>
      <c r="X81" s="159" t="s">
        <v>572</v>
      </c>
    </row>
    <row r="82" spans="1:24" s="143" customFormat="1" ht="30">
      <c r="A82" s="142" t="s">
        <v>379</v>
      </c>
      <c r="B82" s="142" t="s">
        <v>586</v>
      </c>
      <c r="C82" s="140" t="s">
        <v>320</v>
      </c>
      <c r="D82" s="140" t="s">
        <v>591</v>
      </c>
      <c r="E82" s="142" t="s">
        <v>49</v>
      </c>
      <c r="F82" s="142" t="s">
        <v>57</v>
      </c>
      <c r="G82" s="142" t="s">
        <v>265</v>
      </c>
      <c r="H82" s="144" t="s">
        <v>165</v>
      </c>
      <c r="I82" s="144" t="s">
        <v>492</v>
      </c>
      <c r="J82" s="144" t="s">
        <v>489</v>
      </c>
      <c r="K82" s="142" t="s">
        <v>170</v>
      </c>
      <c r="L82" s="140">
        <v>0</v>
      </c>
      <c r="M82" s="140">
        <v>0</v>
      </c>
      <c r="N82" s="140">
        <v>0</v>
      </c>
      <c r="O82" s="140">
        <v>3</v>
      </c>
      <c r="P82" s="140">
        <v>0</v>
      </c>
      <c r="Q82" s="140">
        <f t="shared" si="10"/>
        <v>6</v>
      </c>
      <c r="R82" s="140">
        <f t="shared" si="11"/>
        <v>0</v>
      </c>
      <c r="S82" s="140">
        <f t="shared" si="12"/>
        <v>6</v>
      </c>
      <c r="T82" s="140">
        <v>1</v>
      </c>
      <c r="U82" s="140">
        <v>1</v>
      </c>
      <c r="V82" s="140">
        <f t="shared" si="13"/>
        <v>1</v>
      </c>
      <c r="W82" s="146">
        <f t="shared" si="14"/>
        <v>0.6</v>
      </c>
      <c r="X82" s="85" t="s">
        <v>231</v>
      </c>
    </row>
    <row r="83" spans="1:24" s="143" customFormat="1" ht="30">
      <c r="A83" s="140" t="s">
        <v>223</v>
      </c>
      <c r="B83" s="140" t="s">
        <v>585</v>
      </c>
      <c r="C83" s="163" t="s">
        <v>520</v>
      </c>
      <c r="D83" s="140" t="s">
        <v>591</v>
      </c>
      <c r="E83" s="140" t="s">
        <v>49</v>
      </c>
      <c r="F83" s="140" t="s">
        <v>57</v>
      </c>
      <c r="G83" s="140" t="s">
        <v>262</v>
      </c>
      <c r="H83" s="94" t="s">
        <v>165</v>
      </c>
      <c r="I83" s="94" t="s">
        <v>490</v>
      </c>
      <c r="J83" s="94" t="s">
        <v>652</v>
      </c>
      <c r="K83" s="140" t="s">
        <v>170</v>
      </c>
      <c r="L83" s="140">
        <v>0</v>
      </c>
      <c r="M83" s="140">
        <v>0</v>
      </c>
      <c r="N83" s="140">
        <v>0</v>
      </c>
      <c r="O83" s="140">
        <v>0</v>
      </c>
      <c r="P83" s="140">
        <v>9</v>
      </c>
      <c r="Q83" s="140">
        <f t="shared" si="10"/>
        <v>0</v>
      </c>
      <c r="R83" s="140">
        <f t="shared" si="11"/>
        <v>72</v>
      </c>
      <c r="S83" s="140">
        <f t="shared" si="12"/>
        <v>72</v>
      </c>
      <c r="T83" s="140">
        <v>1</v>
      </c>
      <c r="U83" s="140">
        <v>1</v>
      </c>
      <c r="V83" s="140">
        <f t="shared" si="13"/>
        <v>1</v>
      </c>
      <c r="W83" s="146">
        <f t="shared" si="14"/>
        <v>7.2</v>
      </c>
      <c r="X83" s="86"/>
    </row>
    <row r="84" spans="1:24" s="143" customFormat="1" ht="30">
      <c r="A84" s="140" t="s">
        <v>227</v>
      </c>
      <c r="B84" s="140" t="s">
        <v>586</v>
      </c>
      <c r="C84" s="140" t="s">
        <v>228</v>
      </c>
      <c r="D84" s="140" t="s">
        <v>591</v>
      </c>
      <c r="E84" s="140" t="s">
        <v>49</v>
      </c>
      <c r="F84" s="140" t="s">
        <v>57</v>
      </c>
      <c r="G84" s="140" t="s">
        <v>264</v>
      </c>
      <c r="H84" s="94" t="s">
        <v>165</v>
      </c>
      <c r="I84" s="94" t="s">
        <v>491</v>
      </c>
      <c r="J84" s="94" t="s">
        <v>489</v>
      </c>
      <c r="K84" s="140" t="s">
        <v>170</v>
      </c>
      <c r="L84" s="140">
        <v>6</v>
      </c>
      <c r="M84" s="140">
        <v>0</v>
      </c>
      <c r="N84" s="140">
        <v>0</v>
      </c>
      <c r="O84" s="140">
        <v>3</v>
      </c>
      <c r="P84" s="140">
        <v>0</v>
      </c>
      <c r="Q84" s="140">
        <f t="shared" si="10"/>
        <v>30</v>
      </c>
      <c r="R84" s="140">
        <f t="shared" si="11"/>
        <v>0</v>
      </c>
      <c r="S84" s="140">
        <f t="shared" si="12"/>
        <v>30</v>
      </c>
      <c r="T84" s="140">
        <v>2</v>
      </c>
      <c r="U84" s="94">
        <v>2</v>
      </c>
      <c r="V84" s="140">
        <f t="shared" si="13"/>
        <v>4</v>
      </c>
      <c r="W84" s="146">
        <f t="shared" si="14"/>
        <v>12</v>
      </c>
      <c r="X84" s="86"/>
    </row>
    <row r="85" spans="1:24" s="143" customFormat="1" ht="30">
      <c r="A85" s="142" t="s">
        <v>229</v>
      </c>
      <c r="B85" s="142" t="s">
        <v>586</v>
      </c>
      <c r="C85" s="140" t="s">
        <v>230</v>
      </c>
      <c r="D85" s="140" t="s">
        <v>591</v>
      </c>
      <c r="E85" s="142" t="s">
        <v>49</v>
      </c>
      <c r="F85" s="142" t="s">
        <v>57</v>
      </c>
      <c r="G85" s="142" t="s">
        <v>265</v>
      </c>
      <c r="H85" s="144" t="s">
        <v>162</v>
      </c>
      <c r="I85" s="144" t="s">
        <v>493</v>
      </c>
      <c r="J85" s="144" t="s">
        <v>489</v>
      </c>
      <c r="K85" s="142" t="s">
        <v>169</v>
      </c>
      <c r="L85" s="140">
        <v>6</v>
      </c>
      <c r="M85" s="140">
        <v>0</v>
      </c>
      <c r="N85" s="140">
        <v>0</v>
      </c>
      <c r="O85" s="140">
        <v>3</v>
      </c>
      <c r="P85" s="140">
        <v>0</v>
      </c>
      <c r="Q85" s="140">
        <f t="shared" si="10"/>
        <v>30</v>
      </c>
      <c r="R85" s="140">
        <f t="shared" si="11"/>
        <v>0</v>
      </c>
      <c r="S85" s="140">
        <f t="shared" si="12"/>
        <v>30</v>
      </c>
      <c r="T85" s="140">
        <v>1</v>
      </c>
      <c r="U85" s="140">
        <v>1</v>
      </c>
      <c r="V85" s="140">
        <f t="shared" si="13"/>
        <v>1</v>
      </c>
      <c r="W85" s="146">
        <f t="shared" si="14"/>
        <v>3</v>
      </c>
      <c r="X85" s="86"/>
    </row>
    <row r="86" spans="1:24" s="143" customFormat="1" ht="30">
      <c r="A86" s="140" t="s">
        <v>318</v>
      </c>
      <c r="B86" s="140" t="s">
        <v>585</v>
      </c>
      <c r="C86" s="163" t="s">
        <v>319</v>
      </c>
      <c r="D86" s="140" t="s">
        <v>592</v>
      </c>
      <c r="E86" s="140" t="s">
        <v>49</v>
      </c>
      <c r="F86" s="140" t="s">
        <v>57</v>
      </c>
      <c r="G86" s="140" t="s">
        <v>518</v>
      </c>
      <c r="H86" s="94" t="s">
        <v>162</v>
      </c>
      <c r="I86" s="94" t="s">
        <v>490</v>
      </c>
      <c r="J86" s="94" t="s">
        <v>554</v>
      </c>
      <c r="K86" s="140" t="s">
        <v>169</v>
      </c>
      <c r="L86" s="140">
        <v>6</v>
      </c>
      <c r="M86" s="140">
        <v>6</v>
      </c>
      <c r="N86" s="140">
        <v>0</v>
      </c>
      <c r="O86" s="140">
        <v>0</v>
      </c>
      <c r="P86" s="140">
        <v>0</v>
      </c>
      <c r="Q86" s="140">
        <f t="shared" si="10"/>
        <v>42</v>
      </c>
      <c r="R86" s="140">
        <f t="shared" si="11"/>
        <v>0</v>
      </c>
      <c r="S86" s="140">
        <f t="shared" si="12"/>
        <v>42</v>
      </c>
      <c r="T86" s="140">
        <v>5</v>
      </c>
      <c r="U86" s="140">
        <v>1</v>
      </c>
      <c r="V86" s="140">
        <f t="shared" si="13"/>
        <v>5</v>
      </c>
      <c r="W86" s="146">
        <f t="shared" si="14"/>
        <v>21</v>
      </c>
      <c r="X86" s="159" t="s">
        <v>568</v>
      </c>
    </row>
    <row r="87" spans="1:24" s="143" customFormat="1" ht="30">
      <c r="A87" s="140" t="s">
        <v>347</v>
      </c>
      <c r="B87" s="140" t="s">
        <v>586</v>
      </c>
      <c r="C87" s="140" t="s">
        <v>348</v>
      </c>
      <c r="D87" s="140" t="s">
        <v>592</v>
      </c>
      <c r="E87" s="140" t="s">
        <v>49</v>
      </c>
      <c r="F87" s="140" t="s">
        <v>57</v>
      </c>
      <c r="G87" s="140" t="s">
        <v>519</v>
      </c>
      <c r="H87" s="94" t="s">
        <v>162</v>
      </c>
      <c r="I87" s="94" t="s">
        <v>491</v>
      </c>
      <c r="J87" s="94" t="s">
        <v>489</v>
      </c>
      <c r="K87" s="140" t="s">
        <v>170</v>
      </c>
      <c r="L87" s="140">
        <v>9</v>
      </c>
      <c r="M87" s="140">
        <v>9</v>
      </c>
      <c r="N87" s="140">
        <v>0</v>
      </c>
      <c r="O87" s="140">
        <v>0</v>
      </c>
      <c r="P87" s="140">
        <v>0</v>
      </c>
      <c r="Q87" s="140">
        <f t="shared" si="10"/>
        <v>63</v>
      </c>
      <c r="R87" s="140">
        <f t="shared" si="11"/>
        <v>0</v>
      </c>
      <c r="S87" s="140">
        <f t="shared" si="12"/>
        <v>63</v>
      </c>
      <c r="T87" s="140">
        <v>3</v>
      </c>
      <c r="U87" s="140">
        <v>1</v>
      </c>
      <c r="V87" s="140">
        <f t="shared" si="13"/>
        <v>3</v>
      </c>
      <c r="W87" s="146">
        <f t="shared" si="14"/>
        <v>18.899999999999999</v>
      </c>
      <c r="X87" s="159" t="s">
        <v>568</v>
      </c>
    </row>
    <row r="88" spans="1:24" s="143" customFormat="1" ht="30">
      <c r="A88" s="140" t="s">
        <v>402</v>
      </c>
      <c r="B88" s="140" t="s">
        <v>585</v>
      </c>
      <c r="C88" s="163" t="s">
        <v>403</v>
      </c>
      <c r="D88" s="140" t="s">
        <v>592</v>
      </c>
      <c r="E88" s="140" t="s">
        <v>49</v>
      </c>
      <c r="F88" s="140" t="s">
        <v>57</v>
      </c>
      <c r="G88" s="140" t="s">
        <v>262</v>
      </c>
      <c r="H88" s="94" t="s">
        <v>165</v>
      </c>
      <c r="I88" s="94" t="s">
        <v>490</v>
      </c>
      <c r="J88" s="94" t="s">
        <v>553</v>
      </c>
      <c r="K88" s="140" t="s">
        <v>170</v>
      </c>
      <c r="L88" s="140">
        <v>0</v>
      </c>
      <c r="M88" s="140">
        <v>0</v>
      </c>
      <c r="N88" s="140">
        <v>6</v>
      </c>
      <c r="O88" s="140">
        <v>3</v>
      </c>
      <c r="P88" s="140">
        <v>3</v>
      </c>
      <c r="Q88" s="140">
        <f t="shared" si="10"/>
        <v>18</v>
      </c>
      <c r="R88" s="140">
        <f t="shared" si="11"/>
        <v>24</v>
      </c>
      <c r="S88" s="140">
        <f t="shared" si="12"/>
        <v>42</v>
      </c>
      <c r="T88" s="140">
        <v>1</v>
      </c>
      <c r="U88" s="140">
        <v>1</v>
      </c>
      <c r="V88" s="140">
        <f t="shared" si="13"/>
        <v>1</v>
      </c>
      <c r="W88" s="146">
        <f t="shared" si="14"/>
        <v>4.2</v>
      </c>
      <c r="X88" s="159" t="s">
        <v>566</v>
      </c>
    </row>
    <row r="89" spans="1:24" s="143" customFormat="1">
      <c r="A89" s="140" t="s">
        <v>452</v>
      </c>
      <c r="B89" s="142" t="s">
        <v>586</v>
      </c>
      <c r="C89" s="140" t="s">
        <v>453</v>
      </c>
      <c r="D89" s="140" t="s">
        <v>591</v>
      </c>
      <c r="E89" s="140" t="s">
        <v>49</v>
      </c>
      <c r="F89" s="140" t="s">
        <v>57</v>
      </c>
      <c r="G89" s="140" t="s">
        <v>261</v>
      </c>
      <c r="H89" s="94" t="s">
        <v>165</v>
      </c>
      <c r="I89" s="94" t="s">
        <v>490</v>
      </c>
      <c r="J89" s="94" t="s">
        <v>489</v>
      </c>
      <c r="K89" s="140" t="s">
        <v>487</v>
      </c>
      <c r="L89" s="140">
        <v>0</v>
      </c>
      <c r="M89" s="140">
        <v>0</v>
      </c>
      <c r="N89" s="140">
        <v>0</v>
      </c>
      <c r="O89" s="140">
        <v>3</v>
      </c>
      <c r="P89" s="140">
        <v>0</v>
      </c>
      <c r="Q89" s="140">
        <f t="shared" si="10"/>
        <v>6</v>
      </c>
      <c r="R89" s="140">
        <f t="shared" si="11"/>
        <v>0</v>
      </c>
      <c r="S89" s="140">
        <f t="shared" si="12"/>
        <v>6</v>
      </c>
      <c r="T89" s="140">
        <v>1</v>
      </c>
      <c r="U89" s="140">
        <v>1</v>
      </c>
      <c r="V89" s="140">
        <f t="shared" si="13"/>
        <v>1</v>
      </c>
      <c r="W89" s="146">
        <f t="shared" si="14"/>
        <v>0.6</v>
      </c>
      <c r="X89" s="86"/>
    </row>
    <row r="90" spans="1:24" s="143" customFormat="1" ht="30">
      <c r="A90" s="140" t="s">
        <v>454</v>
      </c>
      <c r="B90" s="142" t="s">
        <v>586</v>
      </c>
      <c r="C90" s="140" t="s">
        <v>455</v>
      </c>
      <c r="D90" s="140" t="s">
        <v>591</v>
      </c>
      <c r="E90" s="140" t="s">
        <v>49</v>
      </c>
      <c r="F90" s="140" t="s">
        <v>57</v>
      </c>
      <c r="G90" s="140" t="s">
        <v>261</v>
      </c>
      <c r="H90" s="94" t="s">
        <v>165</v>
      </c>
      <c r="I90" s="94" t="s">
        <v>490</v>
      </c>
      <c r="J90" s="94" t="s">
        <v>517</v>
      </c>
      <c r="K90" s="140" t="s">
        <v>167</v>
      </c>
      <c r="L90" s="140">
        <v>6</v>
      </c>
      <c r="M90" s="140">
        <v>6</v>
      </c>
      <c r="N90" s="140">
        <v>0</v>
      </c>
      <c r="O90" s="140">
        <v>0</v>
      </c>
      <c r="P90" s="140">
        <v>0</v>
      </c>
      <c r="Q90" s="140">
        <f t="shared" si="10"/>
        <v>42</v>
      </c>
      <c r="R90" s="140">
        <f t="shared" si="11"/>
        <v>0</v>
      </c>
      <c r="S90" s="140">
        <f t="shared" si="12"/>
        <v>42</v>
      </c>
      <c r="T90" s="140">
        <v>1</v>
      </c>
      <c r="U90" s="140">
        <v>4</v>
      </c>
      <c r="V90" s="140">
        <f t="shared" si="13"/>
        <v>4</v>
      </c>
      <c r="W90" s="146">
        <f t="shared" si="14"/>
        <v>16.8</v>
      </c>
      <c r="X90" s="86"/>
    </row>
    <row r="91" spans="1:24" s="143" customFormat="1" ht="45">
      <c r="A91" s="140" t="s">
        <v>456</v>
      </c>
      <c r="B91" s="140" t="s">
        <v>586</v>
      </c>
      <c r="C91" s="140" t="s">
        <v>457</v>
      </c>
      <c r="D91" s="140" t="s">
        <v>591</v>
      </c>
      <c r="E91" s="140" t="s">
        <v>49</v>
      </c>
      <c r="F91" s="140" t="s">
        <v>57</v>
      </c>
      <c r="G91" s="140" t="s">
        <v>261</v>
      </c>
      <c r="H91" s="94" t="s">
        <v>165</v>
      </c>
      <c r="I91" s="94" t="s">
        <v>493</v>
      </c>
      <c r="J91" s="94" t="s">
        <v>489</v>
      </c>
      <c r="K91" s="140" t="s">
        <v>170</v>
      </c>
      <c r="L91" s="140">
        <v>6</v>
      </c>
      <c r="M91" s="140">
        <v>3</v>
      </c>
      <c r="N91" s="140">
        <v>0</v>
      </c>
      <c r="O91" s="140">
        <v>0</v>
      </c>
      <c r="P91" s="140">
        <v>0</v>
      </c>
      <c r="Q91" s="140">
        <f t="shared" si="10"/>
        <v>33</v>
      </c>
      <c r="R91" s="140">
        <f t="shared" si="11"/>
        <v>0</v>
      </c>
      <c r="S91" s="140">
        <f t="shared" si="12"/>
        <v>33</v>
      </c>
      <c r="T91" s="140">
        <v>1</v>
      </c>
      <c r="U91" s="140">
        <v>4</v>
      </c>
      <c r="V91" s="140">
        <f t="shared" si="13"/>
        <v>4</v>
      </c>
      <c r="W91" s="146">
        <f t="shared" si="14"/>
        <v>13.2</v>
      </c>
      <c r="X91" s="158" t="s">
        <v>563</v>
      </c>
    </row>
    <row r="92" spans="1:24" s="143" customFormat="1" ht="30">
      <c r="A92" s="140" t="s">
        <v>470</v>
      </c>
      <c r="B92" s="142" t="s">
        <v>586</v>
      </c>
      <c r="C92" s="140" t="s">
        <v>459</v>
      </c>
      <c r="D92" s="140" t="s">
        <v>591</v>
      </c>
      <c r="E92" s="140" t="s">
        <v>49</v>
      </c>
      <c r="F92" s="140" t="s">
        <v>57</v>
      </c>
      <c r="G92" s="140" t="s">
        <v>261</v>
      </c>
      <c r="H92" s="94" t="s">
        <v>165</v>
      </c>
      <c r="I92" s="94" t="s">
        <v>493</v>
      </c>
      <c r="J92" s="94" t="s">
        <v>489</v>
      </c>
      <c r="K92" s="140" t="s">
        <v>170</v>
      </c>
      <c r="L92" s="140">
        <v>0</v>
      </c>
      <c r="M92" s="140">
        <v>6</v>
      </c>
      <c r="N92" s="140">
        <v>3</v>
      </c>
      <c r="O92" s="140">
        <v>0</v>
      </c>
      <c r="P92" s="140">
        <v>0</v>
      </c>
      <c r="Q92" s="140">
        <f t="shared" si="10"/>
        <v>24</v>
      </c>
      <c r="R92" s="140">
        <f t="shared" si="11"/>
        <v>0</v>
      </c>
      <c r="S92" s="140">
        <f t="shared" si="12"/>
        <v>24</v>
      </c>
      <c r="T92" s="140">
        <v>1</v>
      </c>
      <c r="U92" s="140">
        <v>1</v>
      </c>
      <c r="V92" s="140">
        <f t="shared" si="13"/>
        <v>1</v>
      </c>
      <c r="W92" s="146">
        <f t="shared" si="14"/>
        <v>2.4</v>
      </c>
      <c r="X92" s="86"/>
    </row>
    <row r="93" spans="1:24" s="143" customFormat="1" ht="30">
      <c r="A93" s="140" t="s">
        <v>458</v>
      </c>
      <c r="B93" s="142" t="s">
        <v>586</v>
      </c>
      <c r="C93" s="140" t="s">
        <v>461</v>
      </c>
      <c r="D93" s="140" t="s">
        <v>591</v>
      </c>
      <c r="E93" s="140" t="s">
        <v>49</v>
      </c>
      <c r="F93" s="140" t="s">
        <v>57</v>
      </c>
      <c r="G93" s="140" t="s">
        <v>261</v>
      </c>
      <c r="H93" s="94" t="s">
        <v>165</v>
      </c>
      <c r="I93" s="94" t="s">
        <v>493</v>
      </c>
      <c r="J93" s="94" t="s">
        <v>489</v>
      </c>
      <c r="K93" s="140" t="s">
        <v>170</v>
      </c>
      <c r="L93" s="140">
        <v>0</v>
      </c>
      <c r="M93" s="140">
        <v>6</v>
      </c>
      <c r="N93" s="140">
        <v>3</v>
      </c>
      <c r="O93" s="140">
        <v>0</v>
      </c>
      <c r="P93" s="140">
        <v>0</v>
      </c>
      <c r="Q93" s="140">
        <f t="shared" si="10"/>
        <v>24</v>
      </c>
      <c r="R93" s="140">
        <f t="shared" si="11"/>
        <v>0</v>
      </c>
      <c r="S93" s="140">
        <f t="shared" si="12"/>
        <v>24</v>
      </c>
      <c r="T93" s="140">
        <v>1</v>
      </c>
      <c r="U93" s="140">
        <v>1</v>
      </c>
      <c r="V93" s="140">
        <f t="shared" si="13"/>
        <v>1</v>
      </c>
      <c r="W93" s="146">
        <f t="shared" si="14"/>
        <v>2.4</v>
      </c>
      <c r="X93" s="86"/>
    </row>
    <row r="94" spans="1:24" s="143" customFormat="1">
      <c r="A94" s="140" t="s">
        <v>460</v>
      </c>
      <c r="B94" s="140" t="s">
        <v>586</v>
      </c>
      <c r="C94" s="140" t="s">
        <v>463</v>
      </c>
      <c r="D94" s="140" t="s">
        <v>591</v>
      </c>
      <c r="E94" s="140" t="s">
        <v>49</v>
      </c>
      <c r="F94" s="140" t="s">
        <v>57</v>
      </c>
      <c r="G94" s="140" t="s">
        <v>261</v>
      </c>
      <c r="H94" s="94" t="s">
        <v>165</v>
      </c>
      <c r="I94" s="94" t="s">
        <v>491</v>
      </c>
      <c r="J94" s="94" t="s">
        <v>489</v>
      </c>
      <c r="K94" s="140" t="s">
        <v>167</v>
      </c>
      <c r="L94" s="140">
        <v>3</v>
      </c>
      <c r="M94" s="140">
        <v>0</v>
      </c>
      <c r="N94" s="140">
        <v>0</v>
      </c>
      <c r="O94" s="140">
        <v>0</v>
      </c>
      <c r="P94" s="140">
        <v>0</v>
      </c>
      <c r="Q94" s="140">
        <f t="shared" si="10"/>
        <v>12</v>
      </c>
      <c r="R94" s="140">
        <f t="shared" si="11"/>
        <v>0</v>
      </c>
      <c r="S94" s="140">
        <f t="shared" si="12"/>
        <v>12</v>
      </c>
      <c r="T94" s="140">
        <v>1</v>
      </c>
      <c r="U94" s="140">
        <v>4</v>
      </c>
      <c r="V94" s="140">
        <f t="shared" si="13"/>
        <v>4</v>
      </c>
      <c r="W94" s="146">
        <f t="shared" si="14"/>
        <v>4.8</v>
      </c>
      <c r="X94" s="86"/>
    </row>
    <row r="95" spans="1:24" s="143" customFormat="1" ht="30">
      <c r="A95" s="140" t="s">
        <v>462</v>
      </c>
      <c r="B95" s="140" t="s">
        <v>586</v>
      </c>
      <c r="C95" s="140" t="s">
        <v>465</v>
      </c>
      <c r="D95" s="140" t="s">
        <v>591</v>
      </c>
      <c r="E95" s="140" t="s">
        <v>49</v>
      </c>
      <c r="F95" s="140" t="s">
        <v>57</v>
      </c>
      <c r="G95" s="140" t="s">
        <v>261</v>
      </c>
      <c r="H95" s="94" t="s">
        <v>165</v>
      </c>
      <c r="I95" s="94" t="s">
        <v>493</v>
      </c>
      <c r="J95" s="94" t="s">
        <v>489</v>
      </c>
      <c r="K95" s="140" t="s">
        <v>170</v>
      </c>
      <c r="L95" s="140">
        <v>0</v>
      </c>
      <c r="M95" s="140">
        <v>3</v>
      </c>
      <c r="N95" s="140">
        <v>0</v>
      </c>
      <c r="O95" s="140">
        <v>0</v>
      </c>
      <c r="P95" s="140">
        <v>0</v>
      </c>
      <c r="Q95" s="140">
        <f t="shared" si="10"/>
        <v>9</v>
      </c>
      <c r="R95" s="140">
        <f t="shared" si="11"/>
        <v>0</v>
      </c>
      <c r="S95" s="140">
        <f t="shared" si="12"/>
        <v>9</v>
      </c>
      <c r="T95" s="140">
        <v>1</v>
      </c>
      <c r="U95" s="140">
        <v>1</v>
      </c>
      <c r="V95" s="140">
        <f t="shared" si="13"/>
        <v>1</v>
      </c>
      <c r="W95" s="146">
        <f t="shared" si="14"/>
        <v>0.9</v>
      </c>
      <c r="X95" s="86"/>
    </row>
    <row r="96" spans="1:24" s="143" customFormat="1" ht="45">
      <c r="A96" s="140" t="s">
        <v>464</v>
      </c>
      <c r="B96" s="140" t="s">
        <v>586</v>
      </c>
      <c r="C96" s="140" t="s">
        <v>450</v>
      </c>
      <c r="D96" s="140" t="s">
        <v>591</v>
      </c>
      <c r="E96" s="140" t="s">
        <v>49</v>
      </c>
      <c r="F96" s="140" t="s">
        <v>57</v>
      </c>
      <c r="G96" s="140" t="s">
        <v>521</v>
      </c>
      <c r="H96" s="94" t="s">
        <v>165</v>
      </c>
      <c r="I96" s="94" t="s">
        <v>493</v>
      </c>
      <c r="J96" s="94" t="s">
        <v>489</v>
      </c>
      <c r="K96" s="140" t="s">
        <v>170</v>
      </c>
      <c r="L96" s="140">
        <v>6</v>
      </c>
      <c r="M96" s="140">
        <v>9</v>
      </c>
      <c r="N96" s="140">
        <v>0</v>
      </c>
      <c r="O96" s="140">
        <v>0</v>
      </c>
      <c r="P96" s="140">
        <v>0</v>
      </c>
      <c r="Q96" s="140">
        <f t="shared" si="10"/>
        <v>51</v>
      </c>
      <c r="R96" s="140">
        <f t="shared" si="11"/>
        <v>0</v>
      </c>
      <c r="S96" s="140">
        <f t="shared" si="12"/>
        <v>51</v>
      </c>
      <c r="T96" s="140">
        <v>2</v>
      </c>
      <c r="U96" s="140">
        <v>1</v>
      </c>
      <c r="V96" s="140">
        <f t="shared" si="13"/>
        <v>2</v>
      </c>
      <c r="W96" s="146">
        <f t="shared" si="14"/>
        <v>10.199999999999999</v>
      </c>
      <c r="X96" s="86"/>
    </row>
    <row r="97" spans="1:249" s="143" customFormat="1" ht="30">
      <c r="A97" s="140" t="s">
        <v>449</v>
      </c>
      <c r="B97" s="140" t="s">
        <v>586</v>
      </c>
      <c r="C97" s="140" t="s">
        <v>451</v>
      </c>
      <c r="D97" s="140" t="s">
        <v>591</v>
      </c>
      <c r="E97" s="140" t="s">
        <v>49</v>
      </c>
      <c r="F97" s="140" t="s">
        <v>57</v>
      </c>
      <c r="G97" s="140" t="s">
        <v>263</v>
      </c>
      <c r="H97" s="94" t="s">
        <v>165</v>
      </c>
      <c r="I97" s="94" t="s">
        <v>491</v>
      </c>
      <c r="J97" s="94" t="s">
        <v>489</v>
      </c>
      <c r="K97" s="140" t="s">
        <v>170</v>
      </c>
      <c r="L97" s="140">
        <v>6</v>
      </c>
      <c r="M97" s="140">
        <v>9</v>
      </c>
      <c r="N97" s="140">
        <v>0</v>
      </c>
      <c r="O97" s="140">
        <v>0</v>
      </c>
      <c r="P97" s="140">
        <v>0</v>
      </c>
      <c r="Q97" s="140">
        <f t="shared" si="10"/>
        <v>51</v>
      </c>
      <c r="R97" s="140">
        <f t="shared" si="11"/>
        <v>0</v>
      </c>
      <c r="S97" s="140">
        <f t="shared" si="12"/>
        <v>51</v>
      </c>
      <c r="T97" s="140">
        <v>2</v>
      </c>
      <c r="U97" s="140">
        <v>1</v>
      </c>
      <c r="V97" s="140">
        <f t="shared" si="13"/>
        <v>2</v>
      </c>
      <c r="W97" s="146">
        <f t="shared" si="14"/>
        <v>10.199999999999999</v>
      </c>
      <c r="X97" s="86"/>
    </row>
    <row r="98" spans="1:249" s="143" customFormat="1" ht="30">
      <c r="A98" s="140" t="s">
        <v>500</v>
      </c>
      <c r="B98" s="140" t="s">
        <v>586</v>
      </c>
      <c r="C98" s="140" t="s">
        <v>501</v>
      </c>
      <c r="D98" s="140" t="s">
        <v>591</v>
      </c>
      <c r="E98" s="140" t="s">
        <v>49</v>
      </c>
      <c r="F98" s="140" t="s">
        <v>57</v>
      </c>
      <c r="G98" s="140" t="s">
        <v>261</v>
      </c>
      <c r="H98" s="94" t="s">
        <v>165</v>
      </c>
      <c r="I98" s="94" t="s">
        <v>491</v>
      </c>
      <c r="J98" s="94" t="s">
        <v>489</v>
      </c>
      <c r="K98" s="140" t="s">
        <v>170</v>
      </c>
      <c r="L98" s="94">
        <v>0</v>
      </c>
      <c r="M98" s="94">
        <v>3</v>
      </c>
      <c r="N98" s="94">
        <v>3</v>
      </c>
      <c r="O98" s="94">
        <v>3</v>
      </c>
      <c r="P98" s="94">
        <v>0</v>
      </c>
      <c r="Q98" s="140">
        <f t="shared" si="10"/>
        <v>21</v>
      </c>
      <c r="R98" s="140">
        <f t="shared" si="11"/>
        <v>0</v>
      </c>
      <c r="S98" s="140">
        <f t="shared" si="12"/>
        <v>21</v>
      </c>
      <c r="T98" s="151">
        <v>1</v>
      </c>
      <c r="U98" s="151">
        <v>4</v>
      </c>
      <c r="V98" s="140">
        <f t="shared" si="13"/>
        <v>4</v>
      </c>
      <c r="W98" s="146">
        <v>8.4</v>
      </c>
      <c r="X98" s="86"/>
    </row>
    <row r="99" spans="1:249" s="143" customFormat="1" ht="30">
      <c r="A99" s="140" t="s">
        <v>504</v>
      </c>
      <c r="B99" s="140" t="s">
        <v>587</v>
      </c>
      <c r="C99" s="140" t="s">
        <v>505</v>
      </c>
      <c r="D99" s="140" t="s">
        <v>591</v>
      </c>
      <c r="E99" s="140" t="s">
        <v>49</v>
      </c>
      <c r="F99" s="140" t="s">
        <v>57</v>
      </c>
      <c r="G99" s="140" t="s">
        <v>265</v>
      </c>
      <c r="H99" s="94" t="s">
        <v>165</v>
      </c>
      <c r="I99" s="94" t="s">
        <v>491</v>
      </c>
      <c r="J99" s="94" t="s">
        <v>489</v>
      </c>
      <c r="K99" s="140" t="s">
        <v>170</v>
      </c>
      <c r="L99" s="140">
        <v>3</v>
      </c>
      <c r="M99" s="140">
        <v>0</v>
      </c>
      <c r="N99" s="140">
        <v>3</v>
      </c>
      <c r="O99" s="140">
        <v>6</v>
      </c>
      <c r="P99" s="140">
        <v>0</v>
      </c>
      <c r="Q99" s="140">
        <f t="shared" si="10"/>
        <v>30</v>
      </c>
      <c r="R99" s="140">
        <f t="shared" si="11"/>
        <v>0</v>
      </c>
      <c r="S99" s="140">
        <f t="shared" si="12"/>
        <v>30</v>
      </c>
      <c r="T99" s="140">
        <v>1</v>
      </c>
      <c r="U99" s="140">
        <v>1</v>
      </c>
      <c r="V99" s="140">
        <f t="shared" si="13"/>
        <v>1</v>
      </c>
      <c r="W99" s="146">
        <v>3</v>
      </c>
      <c r="X99" s="86"/>
    </row>
    <row r="100" spans="1:249" s="143" customFormat="1" ht="30">
      <c r="A100" s="140" t="s">
        <v>508</v>
      </c>
      <c r="B100" s="140" t="s">
        <v>585</v>
      </c>
      <c r="C100" s="163" t="s">
        <v>509</v>
      </c>
      <c r="D100" s="140" t="s">
        <v>591</v>
      </c>
      <c r="E100" s="140" t="s">
        <v>49</v>
      </c>
      <c r="F100" s="140" t="s">
        <v>57</v>
      </c>
      <c r="G100" s="140" t="s">
        <v>264</v>
      </c>
      <c r="H100" s="94" t="s">
        <v>165</v>
      </c>
      <c r="I100" s="94" t="s">
        <v>490</v>
      </c>
      <c r="J100" s="94" t="s">
        <v>652</v>
      </c>
      <c r="K100" s="140" t="s">
        <v>169</v>
      </c>
      <c r="L100" s="94">
        <v>6</v>
      </c>
      <c r="M100" s="151">
        <v>0</v>
      </c>
      <c r="N100" s="151">
        <v>0</v>
      </c>
      <c r="O100" s="151">
        <v>0</v>
      </c>
      <c r="P100" s="151">
        <v>0</v>
      </c>
      <c r="Q100" s="140">
        <f t="shared" si="10"/>
        <v>24</v>
      </c>
      <c r="R100" s="140">
        <f t="shared" si="11"/>
        <v>0</v>
      </c>
      <c r="S100" s="140">
        <f t="shared" si="12"/>
        <v>24</v>
      </c>
      <c r="T100" s="151">
        <v>3</v>
      </c>
      <c r="U100" s="151">
        <v>1</v>
      </c>
      <c r="V100" s="140">
        <f t="shared" si="13"/>
        <v>3</v>
      </c>
      <c r="W100" s="146">
        <v>7.2</v>
      </c>
      <c r="X100" s="86"/>
    </row>
    <row r="101" spans="1:249" s="143" customFormat="1" ht="30">
      <c r="A101" s="140" t="s">
        <v>510</v>
      </c>
      <c r="B101" s="140" t="s">
        <v>585</v>
      </c>
      <c r="C101" s="163" t="s">
        <v>593</v>
      </c>
      <c r="D101" s="140" t="s">
        <v>591</v>
      </c>
      <c r="E101" s="140" t="s">
        <v>49</v>
      </c>
      <c r="F101" s="140" t="s">
        <v>57</v>
      </c>
      <c r="G101" s="140" t="s">
        <v>264</v>
      </c>
      <c r="H101" s="94" t="s">
        <v>165</v>
      </c>
      <c r="I101" s="94" t="s">
        <v>492</v>
      </c>
      <c r="J101" s="94" t="s">
        <v>652</v>
      </c>
      <c r="K101" s="140" t="s">
        <v>170</v>
      </c>
      <c r="L101" s="94">
        <v>0</v>
      </c>
      <c r="M101" s="151">
        <v>0</v>
      </c>
      <c r="N101" s="151">
        <v>0</v>
      </c>
      <c r="O101" s="151">
        <v>0</v>
      </c>
      <c r="P101" s="151">
        <v>0</v>
      </c>
      <c r="Q101" s="140">
        <f t="shared" si="10"/>
        <v>0</v>
      </c>
      <c r="R101" s="140">
        <f t="shared" si="11"/>
        <v>0</v>
      </c>
      <c r="S101" s="140">
        <f t="shared" si="12"/>
        <v>0</v>
      </c>
      <c r="T101" s="151">
        <v>1</v>
      </c>
      <c r="U101" s="151">
        <v>1</v>
      </c>
      <c r="V101" s="140">
        <f t="shared" si="13"/>
        <v>1</v>
      </c>
      <c r="W101" s="146">
        <v>0</v>
      </c>
      <c r="X101" s="86"/>
    </row>
    <row r="102" spans="1:249" s="143" customFormat="1" ht="30">
      <c r="A102" s="140" t="s">
        <v>511</v>
      </c>
      <c r="B102" s="140" t="s">
        <v>585</v>
      </c>
      <c r="C102" s="163" t="s">
        <v>512</v>
      </c>
      <c r="D102" s="140" t="s">
        <v>591</v>
      </c>
      <c r="E102" s="140" t="s">
        <v>49</v>
      </c>
      <c r="F102" s="140" t="s">
        <v>57</v>
      </c>
      <c r="G102" s="140" t="s">
        <v>264</v>
      </c>
      <c r="H102" s="94" t="s">
        <v>165</v>
      </c>
      <c r="I102" s="94" t="s">
        <v>490</v>
      </c>
      <c r="J102" s="94" t="s">
        <v>554</v>
      </c>
      <c r="K102" s="140" t="s">
        <v>170</v>
      </c>
      <c r="L102" s="94">
        <v>6</v>
      </c>
      <c r="M102" s="151">
        <v>0</v>
      </c>
      <c r="N102" s="151">
        <v>0</v>
      </c>
      <c r="O102" s="151">
        <v>0</v>
      </c>
      <c r="P102" s="151">
        <v>0</v>
      </c>
      <c r="Q102" s="140">
        <f t="shared" si="10"/>
        <v>24</v>
      </c>
      <c r="R102" s="140">
        <f t="shared" si="11"/>
        <v>0</v>
      </c>
      <c r="S102" s="140">
        <f t="shared" si="12"/>
        <v>24</v>
      </c>
      <c r="T102" s="151">
        <v>2</v>
      </c>
      <c r="U102" s="151">
        <v>1</v>
      </c>
      <c r="V102" s="140">
        <f t="shared" si="13"/>
        <v>2</v>
      </c>
      <c r="W102" s="146">
        <v>4.8</v>
      </c>
      <c r="X102" s="86"/>
    </row>
    <row r="103" spans="1:249" s="143" customFormat="1" ht="45">
      <c r="A103" s="140" t="s">
        <v>513</v>
      </c>
      <c r="B103" s="140" t="s">
        <v>586</v>
      </c>
      <c r="C103" s="140" t="s">
        <v>514</v>
      </c>
      <c r="D103" s="140" t="s">
        <v>591</v>
      </c>
      <c r="E103" s="140" t="s">
        <v>49</v>
      </c>
      <c r="F103" s="140" t="s">
        <v>57</v>
      </c>
      <c r="G103" s="140" t="s">
        <v>264</v>
      </c>
      <c r="H103" s="94" t="s">
        <v>165</v>
      </c>
      <c r="I103" s="94" t="s">
        <v>492</v>
      </c>
      <c r="J103" s="94" t="s">
        <v>489</v>
      </c>
      <c r="K103" s="140" t="s">
        <v>170</v>
      </c>
      <c r="L103" s="94">
        <v>3</v>
      </c>
      <c r="M103" s="151">
        <v>0</v>
      </c>
      <c r="N103" s="151">
        <v>0</v>
      </c>
      <c r="O103" s="151">
        <v>0</v>
      </c>
      <c r="P103" s="151">
        <v>0</v>
      </c>
      <c r="Q103" s="140">
        <f t="shared" si="10"/>
        <v>12</v>
      </c>
      <c r="R103" s="140">
        <f t="shared" si="11"/>
        <v>0</v>
      </c>
      <c r="S103" s="140">
        <f t="shared" si="12"/>
        <v>12</v>
      </c>
      <c r="T103" s="151">
        <v>2</v>
      </c>
      <c r="U103" s="151">
        <v>1</v>
      </c>
      <c r="V103" s="140">
        <f t="shared" si="13"/>
        <v>2</v>
      </c>
      <c r="W103" s="146">
        <v>2.4</v>
      </c>
      <c r="X103" s="144"/>
    </row>
    <row r="104" spans="1:249" s="143" customFormat="1" ht="30">
      <c r="A104" s="140" t="s">
        <v>515</v>
      </c>
      <c r="B104" s="140" t="s">
        <v>586</v>
      </c>
      <c r="C104" s="140" t="s">
        <v>516</v>
      </c>
      <c r="D104" s="140" t="s">
        <v>591</v>
      </c>
      <c r="E104" s="140" t="s">
        <v>49</v>
      </c>
      <c r="F104" s="140" t="s">
        <v>57</v>
      </c>
      <c r="G104" s="140" t="s">
        <v>264</v>
      </c>
      <c r="H104" s="94" t="s">
        <v>165</v>
      </c>
      <c r="I104" s="94" t="s">
        <v>492</v>
      </c>
      <c r="J104" s="94" t="s">
        <v>489</v>
      </c>
      <c r="K104" s="140" t="s">
        <v>168</v>
      </c>
      <c r="L104" s="94">
        <v>6</v>
      </c>
      <c r="M104" s="151">
        <v>0</v>
      </c>
      <c r="N104" s="151">
        <v>0</v>
      </c>
      <c r="O104" s="151">
        <v>0</v>
      </c>
      <c r="P104" s="151">
        <v>0</v>
      </c>
      <c r="Q104" s="140">
        <f t="shared" si="10"/>
        <v>24</v>
      </c>
      <c r="R104" s="140">
        <f t="shared" si="11"/>
        <v>0</v>
      </c>
      <c r="S104" s="140">
        <f t="shared" si="12"/>
        <v>24</v>
      </c>
      <c r="T104" s="151">
        <v>3</v>
      </c>
      <c r="U104" s="151">
        <v>1</v>
      </c>
      <c r="V104" s="140">
        <f t="shared" si="13"/>
        <v>3</v>
      </c>
      <c r="W104" s="146">
        <v>7.2</v>
      </c>
      <c r="X104" s="86"/>
    </row>
    <row r="105" spans="1:249" s="143" customFormat="1" ht="30">
      <c r="A105" s="140" t="s">
        <v>583</v>
      </c>
      <c r="B105" s="142" t="s">
        <v>585</v>
      </c>
      <c r="C105" s="140" t="s">
        <v>584</v>
      </c>
      <c r="D105" s="140" t="s">
        <v>592</v>
      </c>
      <c r="E105" s="140" t="s">
        <v>583</v>
      </c>
      <c r="F105" s="140" t="s">
        <v>583</v>
      </c>
      <c r="G105" s="140" t="s">
        <v>33</v>
      </c>
      <c r="H105" s="94" t="s">
        <v>499</v>
      </c>
      <c r="I105" s="94" t="s">
        <v>490</v>
      </c>
      <c r="J105" s="94" t="s">
        <v>517</v>
      </c>
      <c r="K105" s="140" t="s">
        <v>499</v>
      </c>
      <c r="L105" s="140">
        <v>0</v>
      </c>
      <c r="M105" s="140">
        <v>9</v>
      </c>
      <c r="N105" s="140">
        <v>9</v>
      </c>
      <c r="O105" s="140">
        <v>9</v>
      </c>
      <c r="P105" s="140">
        <v>9</v>
      </c>
      <c r="Q105" s="140">
        <f t="shared" ref="Q105:Q114" si="15">(L105*L$7)+(M105*M$7)+(N105*N$7)+(O105*O$7)</f>
        <v>63</v>
      </c>
      <c r="R105" s="140">
        <f t="shared" ref="R105:R114" si="16">P105*P$7</f>
        <v>72</v>
      </c>
      <c r="S105" s="140">
        <f t="shared" ref="S105:S114" si="17">Q105+R105</f>
        <v>135</v>
      </c>
      <c r="T105" s="140">
        <v>1</v>
      </c>
      <c r="U105" s="140">
        <v>1</v>
      </c>
      <c r="V105" s="140">
        <f t="shared" ref="V105:V114" si="18">T105*U105</f>
        <v>1</v>
      </c>
      <c r="W105" s="146">
        <f t="shared" ref="W105:W114" si="19">(S105*V105)/10</f>
        <v>13.5</v>
      </c>
      <c r="X105" s="159" t="s">
        <v>576</v>
      </c>
    </row>
    <row r="106" spans="1:249" s="143" customFormat="1" ht="30">
      <c r="A106" s="142" t="s">
        <v>381</v>
      </c>
      <c r="B106" s="142" t="s">
        <v>586</v>
      </c>
      <c r="C106" s="140" t="s">
        <v>349</v>
      </c>
      <c r="D106" s="140" t="s">
        <v>591</v>
      </c>
      <c r="E106" s="142" t="s">
        <v>49</v>
      </c>
      <c r="F106" s="142" t="s">
        <v>58</v>
      </c>
      <c r="G106" s="142" t="s">
        <v>36</v>
      </c>
      <c r="H106" s="144" t="s">
        <v>165</v>
      </c>
      <c r="I106" s="144" t="s">
        <v>491</v>
      </c>
      <c r="J106" s="94" t="s">
        <v>517</v>
      </c>
      <c r="K106" s="140" t="s">
        <v>167</v>
      </c>
      <c r="L106" s="140">
        <v>9</v>
      </c>
      <c r="M106" s="140">
        <v>9</v>
      </c>
      <c r="N106" s="140">
        <v>0</v>
      </c>
      <c r="O106" s="140">
        <v>3</v>
      </c>
      <c r="P106" s="140">
        <v>0</v>
      </c>
      <c r="Q106" s="140">
        <f t="shared" si="15"/>
        <v>69</v>
      </c>
      <c r="R106" s="140">
        <f t="shared" si="16"/>
        <v>0</v>
      </c>
      <c r="S106" s="140">
        <f t="shared" si="17"/>
        <v>69</v>
      </c>
      <c r="T106" s="140">
        <v>2</v>
      </c>
      <c r="U106" s="140">
        <v>2</v>
      </c>
      <c r="V106" s="140">
        <f t="shared" si="18"/>
        <v>4</v>
      </c>
      <c r="W106" s="146">
        <f t="shared" si="19"/>
        <v>27.6</v>
      </c>
      <c r="X106" s="144"/>
    </row>
    <row r="107" spans="1:249" s="143" customFormat="1" ht="30">
      <c r="A107" s="140" t="s">
        <v>382</v>
      </c>
      <c r="B107" s="140" t="s">
        <v>585</v>
      </c>
      <c r="C107" s="163" t="s">
        <v>350</v>
      </c>
      <c r="D107" s="140" t="s">
        <v>592</v>
      </c>
      <c r="E107" s="142" t="s">
        <v>49</v>
      </c>
      <c r="F107" s="142" t="s">
        <v>58</v>
      </c>
      <c r="G107" s="142" t="s">
        <v>36</v>
      </c>
      <c r="H107" s="144" t="s">
        <v>165</v>
      </c>
      <c r="I107" s="144" t="s">
        <v>490</v>
      </c>
      <c r="J107" s="94" t="s">
        <v>652</v>
      </c>
      <c r="K107" s="142" t="s">
        <v>171</v>
      </c>
      <c r="L107" s="140">
        <v>3</v>
      </c>
      <c r="M107" s="140">
        <v>9</v>
      </c>
      <c r="N107" s="140">
        <v>3</v>
      </c>
      <c r="O107" s="140">
        <v>6</v>
      </c>
      <c r="P107" s="140">
        <v>0</v>
      </c>
      <c r="Q107" s="140">
        <f t="shared" si="15"/>
        <v>57</v>
      </c>
      <c r="R107" s="140">
        <f t="shared" si="16"/>
        <v>0</v>
      </c>
      <c r="S107" s="140">
        <f t="shared" si="17"/>
        <v>57</v>
      </c>
      <c r="T107" s="140">
        <v>1</v>
      </c>
      <c r="U107" s="140">
        <v>1</v>
      </c>
      <c r="V107" s="140">
        <f t="shared" si="18"/>
        <v>1</v>
      </c>
      <c r="W107" s="146">
        <f t="shared" si="19"/>
        <v>5.7</v>
      </c>
      <c r="X107" s="159" t="s">
        <v>574</v>
      </c>
      <c r="Y107" s="141"/>
    </row>
    <row r="108" spans="1:249" s="143" customFormat="1" ht="30">
      <c r="A108" s="140" t="s">
        <v>383</v>
      </c>
      <c r="B108" s="142" t="s">
        <v>586</v>
      </c>
      <c r="C108" s="140" t="s">
        <v>398</v>
      </c>
      <c r="D108" s="140" t="s">
        <v>591</v>
      </c>
      <c r="E108" s="140" t="s">
        <v>49</v>
      </c>
      <c r="F108" s="140" t="s">
        <v>58</v>
      </c>
      <c r="G108" s="140" t="s">
        <v>36</v>
      </c>
      <c r="H108" s="94" t="s">
        <v>165</v>
      </c>
      <c r="I108" s="94" t="s">
        <v>490</v>
      </c>
      <c r="J108" s="94" t="s">
        <v>517</v>
      </c>
      <c r="K108" s="140" t="s">
        <v>167</v>
      </c>
      <c r="L108" s="140">
        <v>9</v>
      </c>
      <c r="M108" s="140">
        <v>0</v>
      </c>
      <c r="N108" s="140">
        <v>0</v>
      </c>
      <c r="O108" s="140">
        <v>6</v>
      </c>
      <c r="P108" s="140">
        <v>0</v>
      </c>
      <c r="Q108" s="140">
        <f t="shared" si="15"/>
        <v>48</v>
      </c>
      <c r="R108" s="140">
        <f t="shared" si="16"/>
        <v>0</v>
      </c>
      <c r="S108" s="140">
        <f t="shared" si="17"/>
        <v>48</v>
      </c>
      <c r="T108" s="140">
        <v>1</v>
      </c>
      <c r="U108" s="140">
        <v>4</v>
      </c>
      <c r="V108" s="140">
        <f t="shared" si="18"/>
        <v>4</v>
      </c>
      <c r="W108" s="146">
        <f t="shared" si="19"/>
        <v>19.2</v>
      </c>
      <c r="X108" s="156" t="s">
        <v>417</v>
      </c>
    </row>
    <row r="109" spans="1:249" s="143" customFormat="1" ht="30">
      <c r="A109" s="140" t="s">
        <v>397</v>
      </c>
      <c r="B109" s="140" t="s">
        <v>587</v>
      </c>
      <c r="C109" s="140" t="s">
        <v>404</v>
      </c>
      <c r="D109" s="140" t="s">
        <v>591</v>
      </c>
      <c r="E109" s="140" t="s">
        <v>49</v>
      </c>
      <c r="F109" s="140" t="s">
        <v>58</v>
      </c>
      <c r="G109" s="140" t="s">
        <v>36</v>
      </c>
      <c r="H109" s="94" t="s">
        <v>163</v>
      </c>
      <c r="I109" s="94" t="s">
        <v>491</v>
      </c>
      <c r="J109" s="94" t="s">
        <v>489</v>
      </c>
      <c r="K109" s="140" t="s">
        <v>176</v>
      </c>
      <c r="L109" s="140">
        <v>3</v>
      </c>
      <c r="M109" s="140">
        <v>3</v>
      </c>
      <c r="N109" s="140">
        <v>3</v>
      </c>
      <c r="O109" s="140">
        <v>3</v>
      </c>
      <c r="P109" s="140">
        <v>0</v>
      </c>
      <c r="Q109" s="140">
        <f t="shared" si="15"/>
        <v>33</v>
      </c>
      <c r="R109" s="140">
        <f t="shared" si="16"/>
        <v>0</v>
      </c>
      <c r="S109" s="140">
        <f t="shared" si="17"/>
        <v>33</v>
      </c>
      <c r="T109" s="140">
        <v>1</v>
      </c>
      <c r="U109" s="140">
        <v>1</v>
      </c>
      <c r="V109" s="140">
        <f t="shared" si="18"/>
        <v>1</v>
      </c>
      <c r="W109" s="146">
        <f t="shared" si="19"/>
        <v>3.3</v>
      </c>
      <c r="X109" s="86"/>
    </row>
    <row r="110" spans="1:249" s="143" customFormat="1" ht="60">
      <c r="A110" s="140" t="s">
        <v>420</v>
      </c>
      <c r="B110" s="140" t="s">
        <v>585</v>
      </c>
      <c r="C110" s="163" t="s">
        <v>421</v>
      </c>
      <c r="D110" s="140" t="s">
        <v>592</v>
      </c>
      <c r="E110" s="140" t="s">
        <v>49</v>
      </c>
      <c r="F110" s="140" t="s">
        <v>58</v>
      </c>
      <c r="G110" s="140" t="s">
        <v>36</v>
      </c>
      <c r="H110" s="94" t="s">
        <v>165</v>
      </c>
      <c r="I110" s="94" t="s">
        <v>490</v>
      </c>
      <c r="J110" s="94" t="s">
        <v>652</v>
      </c>
      <c r="K110" s="140" t="s">
        <v>170</v>
      </c>
      <c r="L110" s="140">
        <v>3</v>
      </c>
      <c r="M110" s="140">
        <v>9</v>
      </c>
      <c r="N110" s="140">
        <v>3</v>
      </c>
      <c r="O110" s="140">
        <v>6</v>
      </c>
      <c r="P110" s="140">
        <v>3</v>
      </c>
      <c r="Q110" s="140">
        <f t="shared" si="15"/>
        <v>57</v>
      </c>
      <c r="R110" s="140">
        <f t="shared" si="16"/>
        <v>24</v>
      </c>
      <c r="S110" s="140">
        <f t="shared" si="17"/>
        <v>81</v>
      </c>
      <c r="T110" s="140">
        <v>1</v>
      </c>
      <c r="U110" s="140">
        <v>1</v>
      </c>
      <c r="V110" s="140">
        <f t="shared" si="18"/>
        <v>1</v>
      </c>
      <c r="W110" s="146">
        <f t="shared" si="19"/>
        <v>8.1</v>
      </c>
      <c r="X110" s="159" t="s">
        <v>569</v>
      </c>
    </row>
    <row r="111" spans="1:249" s="143" customFormat="1" ht="45">
      <c r="A111" s="140" t="s">
        <v>422</v>
      </c>
      <c r="B111" s="140" t="s">
        <v>587</v>
      </c>
      <c r="C111" s="140" t="s">
        <v>423</v>
      </c>
      <c r="D111" s="140" t="s">
        <v>591</v>
      </c>
      <c r="E111" s="140" t="s">
        <v>49</v>
      </c>
      <c r="F111" s="140" t="s">
        <v>58</v>
      </c>
      <c r="G111" s="140" t="s">
        <v>36</v>
      </c>
      <c r="H111" s="94" t="s">
        <v>162</v>
      </c>
      <c r="I111" s="94" t="s">
        <v>493</v>
      </c>
      <c r="J111" s="94" t="s">
        <v>489</v>
      </c>
      <c r="K111" s="140" t="s">
        <v>170</v>
      </c>
      <c r="L111" s="140">
        <v>9</v>
      </c>
      <c r="M111" s="140">
        <v>3</v>
      </c>
      <c r="N111" s="140">
        <v>0</v>
      </c>
      <c r="O111" s="140">
        <v>3</v>
      </c>
      <c r="P111" s="140">
        <v>0</v>
      </c>
      <c r="Q111" s="140">
        <f t="shared" si="15"/>
        <v>51</v>
      </c>
      <c r="R111" s="140">
        <f t="shared" si="16"/>
        <v>0</v>
      </c>
      <c r="S111" s="140">
        <f t="shared" si="17"/>
        <v>51</v>
      </c>
      <c r="T111" s="140">
        <v>4</v>
      </c>
      <c r="U111" s="140">
        <v>1</v>
      </c>
      <c r="V111" s="140">
        <f t="shared" si="18"/>
        <v>4</v>
      </c>
      <c r="W111" s="146">
        <f t="shared" si="19"/>
        <v>20.399999999999999</v>
      </c>
      <c r="X111" s="86" t="s">
        <v>424</v>
      </c>
      <c r="Z111" s="141"/>
      <c r="AA111" s="141"/>
      <c r="AB111" s="141"/>
      <c r="AC111" s="141"/>
      <c r="AD111" s="141"/>
      <c r="AE111" s="141"/>
      <c r="AF111" s="141"/>
      <c r="AG111" s="141"/>
      <c r="AH111" s="141"/>
      <c r="AI111" s="141"/>
      <c r="AJ111" s="141"/>
      <c r="AK111" s="141"/>
      <c r="AL111" s="141"/>
      <c r="AM111" s="141"/>
      <c r="AN111" s="141"/>
      <c r="AO111" s="141"/>
      <c r="AP111" s="141"/>
      <c r="AQ111" s="141"/>
      <c r="AR111" s="141"/>
      <c r="AS111" s="141"/>
      <c r="AT111" s="141"/>
      <c r="AU111" s="141"/>
      <c r="AV111" s="141"/>
      <c r="AW111" s="141"/>
      <c r="AX111" s="141"/>
      <c r="AY111" s="141"/>
      <c r="AZ111" s="141"/>
      <c r="BA111" s="141"/>
      <c r="BB111" s="141"/>
      <c r="BC111" s="141"/>
      <c r="BD111" s="141"/>
      <c r="BE111" s="141"/>
      <c r="BF111" s="141"/>
      <c r="BG111" s="141"/>
      <c r="BH111" s="141"/>
      <c r="BI111" s="141"/>
      <c r="BJ111" s="141"/>
      <c r="BK111" s="141"/>
      <c r="BL111" s="141"/>
      <c r="BM111" s="141"/>
      <c r="BN111" s="141"/>
      <c r="BO111" s="141"/>
      <c r="BP111" s="141"/>
      <c r="BQ111" s="141"/>
      <c r="BR111" s="141"/>
      <c r="BS111" s="141"/>
      <c r="BT111" s="141"/>
      <c r="BU111" s="141"/>
      <c r="BV111" s="141"/>
      <c r="BW111" s="141"/>
      <c r="BX111" s="141"/>
      <c r="BY111" s="141"/>
      <c r="BZ111" s="141"/>
      <c r="CA111" s="141"/>
      <c r="CB111" s="141"/>
      <c r="CC111" s="141"/>
      <c r="CD111" s="141"/>
      <c r="CE111" s="141"/>
      <c r="CF111" s="141"/>
      <c r="CG111" s="141"/>
      <c r="CH111" s="141"/>
      <c r="CI111" s="141"/>
      <c r="CJ111" s="141"/>
      <c r="CK111" s="141"/>
      <c r="CL111" s="141"/>
      <c r="CM111" s="141"/>
      <c r="CN111" s="141"/>
      <c r="CO111" s="141"/>
      <c r="CP111" s="141"/>
      <c r="CQ111" s="141"/>
      <c r="CR111" s="141"/>
      <c r="CS111" s="141"/>
      <c r="CT111" s="141"/>
      <c r="CU111" s="141"/>
      <c r="CV111" s="141"/>
      <c r="CW111" s="141"/>
      <c r="CX111" s="141"/>
      <c r="CY111" s="141"/>
      <c r="CZ111" s="141"/>
      <c r="DA111" s="141"/>
      <c r="DB111" s="141"/>
      <c r="DC111" s="141"/>
      <c r="DD111" s="141"/>
      <c r="DE111" s="141"/>
      <c r="DF111" s="141"/>
      <c r="DG111" s="141"/>
      <c r="DH111" s="141"/>
      <c r="DI111" s="141"/>
      <c r="DJ111" s="141"/>
      <c r="DK111" s="141"/>
      <c r="DL111" s="141"/>
      <c r="DM111" s="141"/>
      <c r="DN111" s="141"/>
      <c r="DO111" s="141"/>
      <c r="DP111" s="141"/>
      <c r="DQ111" s="141"/>
      <c r="DR111" s="141"/>
      <c r="DS111" s="141"/>
      <c r="DT111" s="141"/>
      <c r="DU111" s="141"/>
      <c r="DV111" s="141"/>
      <c r="DW111" s="141"/>
      <c r="DX111" s="141"/>
      <c r="DY111" s="141"/>
      <c r="DZ111" s="141"/>
      <c r="EA111" s="141"/>
      <c r="EB111" s="141"/>
      <c r="EC111" s="141"/>
      <c r="ED111" s="141"/>
      <c r="EE111" s="141"/>
      <c r="EF111" s="141"/>
      <c r="EG111" s="141"/>
      <c r="EH111" s="141"/>
      <c r="EI111" s="141"/>
      <c r="EJ111" s="141"/>
      <c r="EK111" s="141"/>
      <c r="EL111" s="141"/>
      <c r="EM111" s="141"/>
      <c r="EN111" s="141"/>
      <c r="EO111" s="141"/>
      <c r="EP111" s="141"/>
      <c r="EQ111" s="141"/>
      <c r="ER111" s="141"/>
      <c r="ES111" s="141"/>
      <c r="ET111" s="141"/>
      <c r="EU111" s="141"/>
      <c r="EV111" s="141"/>
      <c r="EW111" s="141"/>
      <c r="EX111" s="141"/>
      <c r="EY111" s="141"/>
      <c r="EZ111" s="141"/>
      <c r="FA111" s="141"/>
      <c r="FB111" s="141"/>
      <c r="FC111" s="141"/>
      <c r="FD111" s="141"/>
      <c r="FE111" s="141"/>
      <c r="FF111" s="141"/>
      <c r="FG111" s="141"/>
      <c r="FH111" s="141"/>
      <c r="FI111" s="141"/>
      <c r="FJ111" s="141"/>
      <c r="FK111" s="141"/>
      <c r="FL111" s="141"/>
      <c r="FM111" s="141"/>
      <c r="FN111" s="141"/>
      <c r="FO111" s="141"/>
      <c r="FP111" s="141"/>
      <c r="FQ111" s="141"/>
      <c r="FR111" s="141"/>
      <c r="FS111" s="141"/>
      <c r="FT111" s="141"/>
      <c r="FU111" s="141"/>
      <c r="FV111" s="141"/>
      <c r="FW111" s="141"/>
      <c r="FX111" s="141"/>
      <c r="FY111" s="141"/>
      <c r="FZ111" s="141"/>
      <c r="GA111" s="141"/>
      <c r="GB111" s="141"/>
      <c r="GC111" s="141"/>
      <c r="GD111" s="141"/>
      <c r="GE111" s="141"/>
      <c r="GF111" s="141"/>
      <c r="GG111" s="141"/>
      <c r="GH111" s="141"/>
      <c r="GI111" s="141"/>
      <c r="GJ111" s="141"/>
      <c r="GK111" s="141"/>
      <c r="GL111" s="141"/>
      <c r="GM111" s="141"/>
      <c r="GN111" s="141"/>
      <c r="GO111" s="141"/>
      <c r="GP111" s="141"/>
      <c r="GQ111" s="141"/>
      <c r="GR111" s="141"/>
      <c r="GS111" s="141"/>
      <c r="GT111" s="141"/>
      <c r="GU111" s="141"/>
      <c r="GV111" s="141"/>
      <c r="GW111" s="141"/>
      <c r="GX111" s="141"/>
      <c r="GY111" s="141"/>
      <c r="GZ111" s="141"/>
      <c r="HA111" s="141"/>
      <c r="HB111" s="141"/>
      <c r="HC111" s="141"/>
      <c r="HD111" s="141"/>
      <c r="HE111" s="141"/>
      <c r="HF111" s="141"/>
      <c r="HG111" s="141"/>
      <c r="HH111" s="141"/>
      <c r="HI111" s="141"/>
      <c r="HJ111" s="141"/>
      <c r="HK111" s="141"/>
      <c r="HL111" s="141"/>
      <c r="HM111" s="141"/>
      <c r="HN111" s="141"/>
      <c r="HO111" s="141"/>
      <c r="HP111" s="141"/>
      <c r="HQ111" s="141"/>
      <c r="HR111" s="141"/>
      <c r="HS111" s="141"/>
      <c r="HT111" s="141"/>
      <c r="HU111" s="141"/>
      <c r="HV111" s="141"/>
      <c r="HW111" s="141"/>
      <c r="HX111" s="141"/>
      <c r="HY111" s="141"/>
      <c r="HZ111" s="141"/>
      <c r="IA111" s="141"/>
      <c r="IB111" s="141"/>
      <c r="IC111" s="141"/>
      <c r="ID111" s="141"/>
      <c r="IE111" s="141"/>
      <c r="IF111" s="141"/>
      <c r="IG111" s="141"/>
      <c r="IH111" s="141"/>
      <c r="II111" s="141"/>
      <c r="IJ111" s="141"/>
      <c r="IK111" s="141"/>
      <c r="IL111" s="141"/>
      <c r="IM111" s="141"/>
      <c r="IN111" s="141"/>
      <c r="IO111" s="141"/>
    </row>
    <row r="112" spans="1:249" s="143" customFormat="1" ht="45">
      <c r="A112" s="140" t="s">
        <v>425</v>
      </c>
      <c r="B112" s="140" t="s">
        <v>586</v>
      </c>
      <c r="C112" s="140" t="s">
        <v>426</v>
      </c>
      <c r="D112" s="140" t="s">
        <v>591</v>
      </c>
      <c r="E112" s="140" t="s">
        <v>49</v>
      </c>
      <c r="F112" s="140" t="s">
        <v>58</v>
      </c>
      <c r="G112" s="140" t="s">
        <v>36</v>
      </c>
      <c r="H112" s="94" t="s">
        <v>162</v>
      </c>
      <c r="I112" s="94" t="s">
        <v>493</v>
      </c>
      <c r="J112" s="94" t="s">
        <v>489</v>
      </c>
      <c r="K112" s="140" t="s">
        <v>168</v>
      </c>
      <c r="L112" s="140">
        <v>6</v>
      </c>
      <c r="M112" s="140">
        <v>0</v>
      </c>
      <c r="N112" s="140">
        <v>0</v>
      </c>
      <c r="O112" s="140">
        <v>3</v>
      </c>
      <c r="P112" s="140">
        <v>0</v>
      </c>
      <c r="Q112" s="140">
        <f t="shared" si="15"/>
        <v>30</v>
      </c>
      <c r="R112" s="140">
        <f t="shared" si="16"/>
        <v>0</v>
      </c>
      <c r="S112" s="140">
        <f t="shared" si="17"/>
        <v>30</v>
      </c>
      <c r="T112" s="140">
        <v>1</v>
      </c>
      <c r="U112" s="140">
        <v>4</v>
      </c>
      <c r="V112" s="140">
        <f t="shared" si="18"/>
        <v>4</v>
      </c>
      <c r="W112" s="146">
        <f t="shared" si="19"/>
        <v>12</v>
      </c>
      <c r="X112" s="144"/>
    </row>
    <row r="113" spans="1:24" s="143" customFormat="1" ht="60">
      <c r="A113" s="140" t="s">
        <v>427</v>
      </c>
      <c r="B113" s="142" t="s">
        <v>586</v>
      </c>
      <c r="C113" s="140" t="s">
        <v>428</v>
      </c>
      <c r="D113" s="140" t="s">
        <v>591</v>
      </c>
      <c r="E113" s="140" t="s">
        <v>49</v>
      </c>
      <c r="F113" s="140" t="s">
        <v>58</v>
      </c>
      <c r="G113" s="140" t="s">
        <v>36</v>
      </c>
      <c r="H113" s="94" t="s">
        <v>162</v>
      </c>
      <c r="I113" s="94" t="s">
        <v>493</v>
      </c>
      <c r="J113" s="94" t="s">
        <v>489</v>
      </c>
      <c r="K113" s="140" t="s">
        <v>171</v>
      </c>
      <c r="L113" s="140">
        <v>3</v>
      </c>
      <c r="M113" s="140">
        <v>0</v>
      </c>
      <c r="N113" s="140">
        <v>0</v>
      </c>
      <c r="O113" s="140">
        <v>3</v>
      </c>
      <c r="P113" s="140">
        <v>0</v>
      </c>
      <c r="Q113" s="140">
        <f t="shared" si="15"/>
        <v>18</v>
      </c>
      <c r="R113" s="140">
        <f t="shared" si="16"/>
        <v>0</v>
      </c>
      <c r="S113" s="140">
        <f t="shared" si="17"/>
        <v>18</v>
      </c>
      <c r="T113" s="140">
        <v>1</v>
      </c>
      <c r="U113" s="140">
        <v>5</v>
      </c>
      <c r="V113" s="140">
        <f t="shared" si="18"/>
        <v>5</v>
      </c>
      <c r="W113" s="146">
        <f t="shared" si="19"/>
        <v>9</v>
      </c>
      <c r="X113" s="144"/>
    </row>
    <row r="114" spans="1:24" s="143" customFormat="1" ht="30">
      <c r="A114" s="140" t="s">
        <v>429</v>
      </c>
      <c r="B114" s="140" t="s">
        <v>586</v>
      </c>
      <c r="C114" s="140" t="s">
        <v>469</v>
      </c>
      <c r="D114" s="140" t="s">
        <v>591</v>
      </c>
      <c r="E114" s="140" t="s">
        <v>49</v>
      </c>
      <c r="F114" s="140" t="s">
        <v>58</v>
      </c>
      <c r="G114" s="140" t="s">
        <v>36</v>
      </c>
      <c r="H114" s="94" t="s">
        <v>165</v>
      </c>
      <c r="I114" s="94" t="s">
        <v>493</v>
      </c>
      <c r="J114" s="94" t="s">
        <v>489</v>
      </c>
      <c r="K114" s="140" t="s">
        <v>171</v>
      </c>
      <c r="L114" s="140">
        <v>6</v>
      </c>
      <c r="M114" s="140">
        <v>3</v>
      </c>
      <c r="N114" s="140">
        <v>0</v>
      </c>
      <c r="O114" s="140">
        <v>0</v>
      </c>
      <c r="P114" s="140">
        <v>0</v>
      </c>
      <c r="Q114" s="140">
        <f t="shared" si="15"/>
        <v>33</v>
      </c>
      <c r="R114" s="140">
        <f t="shared" si="16"/>
        <v>0</v>
      </c>
      <c r="S114" s="140">
        <f t="shared" si="17"/>
        <v>33</v>
      </c>
      <c r="T114" s="140">
        <v>2</v>
      </c>
      <c r="U114" s="140">
        <v>1</v>
      </c>
      <c r="V114" s="140">
        <f t="shared" si="18"/>
        <v>2</v>
      </c>
      <c r="W114" s="146">
        <f t="shared" si="19"/>
        <v>6.6</v>
      </c>
      <c r="X114" s="144"/>
    </row>
    <row r="115" spans="1:24" s="143" customFormat="1" ht="30">
      <c r="A115" s="140" t="s">
        <v>497</v>
      </c>
      <c r="B115" s="140" t="s">
        <v>585</v>
      </c>
      <c r="C115" s="163" t="s">
        <v>498</v>
      </c>
      <c r="D115" s="140" t="s">
        <v>591</v>
      </c>
      <c r="E115" s="140" t="s">
        <v>49</v>
      </c>
      <c r="F115" s="140" t="s">
        <v>58</v>
      </c>
      <c r="G115" s="140" t="s">
        <v>36</v>
      </c>
      <c r="H115" s="94" t="s">
        <v>165</v>
      </c>
      <c r="I115" s="94" t="s">
        <v>490</v>
      </c>
      <c r="J115" s="94" t="s">
        <v>553</v>
      </c>
      <c r="K115" s="140" t="s">
        <v>170</v>
      </c>
      <c r="L115" s="140">
        <v>9</v>
      </c>
      <c r="M115" s="140">
        <v>3</v>
      </c>
      <c r="N115" s="140">
        <v>0</v>
      </c>
      <c r="O115" s="140">
        <v>0</v>
      </c>
      <c r="P115" s="140">
        <v>0</v>
      </c>
      <c r="Q115" s="140">
        <v>45</v>
      </c>
      <c r="R115" s="140">
        <v>0</v>
      </c>
      <c r="S115" s="140">
        <v>45</v>
      </c>
      <c r="T115" s="140">
        <v>2</v>
      </c>
      <c r="U115" s="140">
        <v>3</v>
      </c>
      <c r="V115" s="140">
        <v>6</v>
      </c>
      <c r="W115" s="147">
        <v>27</v>
      </c>
      <c r="X115" s="164" t="s">
        <v>626</v>
      </c>
    </row>
    <row r="116" spans="1:24" s="143" customFormat="1" ht="30">
      <c r="A116" s="140" t="s">
        <v>387</v>
      </c>
      <c r="B116" s="140" t="s">
        <v>587</v>
      </c>
      <c r="C116" s="140" t="s">
        <v>186</v>
      </c>
      <c r="D116" s="140" t="s">
        <v>591</v>
      </c>
      <c r="E116" s="140" t="s">
        <v>66</v>
      </c>
      <c r="F116" s="140" t="s">
        <v>63</v>
      </c>
      <c r="G116" s="140" t="s">
        <v>41</v>
      </c>
      <c r="H116" s="94" t="s">
        <v>163</v>
      </c>
      <c r="I116" s="94" t="s">
        <v>491</v>
      </c>
      <c r="J116" s="94" t="s">
        <v>489</v>
      </c>
      <c r="K116" s="140" t="s">
        <v>499</v>
      </c>
      <c r="L116" s="140">
        <v>0</v>
      </c>
      <c r="M116" s="140">
        <v>0</v>
      </c>
      <c r="N116" s="140">
        <v>0</v>
      </c>
      <c r="O116" s="140">
        <v>0</v>
      </c>
      <c r="P116" s="140">
        <v>9</v>
      </c>
      <c r="Q116" s="140">
        <f t="shared" ref="Q116:Q121" si="20">(L116*L$7)+(M116*M$7)+(N116*N$7)+(O116*O$7)</f>
        <v>0</v>
      </c>
      <c r="R116" s="140">
        <f t="shared" ref="R116:R121" si="21">P116*P$7</f>
        <v>72</v>
      </c>
      <c r="S116" s="140">
        <f t="shared" ref="S116:S121" si="22">Q116+R116</f>
        <v>72</v>
      </c>
      <c r="T116" s="140">
        <v>1</v>
      </c>
      <c r="U116" s="140">
        <v>1</v>
      </c>
      <c r="V116" s="140">
        <f t="shared" ref="V116:V121" si="23">T116*U116</f>
        <v>1</v>
      </c>
      <c r="W116" s="146">
        <f t="shared" ref="W116:W121" si="24">(S116*V116)/10</f>
        <v>7.2</v>
      </c>
      <c r="X116" s="87" t="s">
        <v>188</v>
      </c>
    </row>
    <row r="117" spans="1:24" s="143" customFormat="1" ht="45">
      <c r="A117" s="140" t="s">
        <v>386</v>
      </c>
      <c r="B117" s="140" t="s">
        <v>586</v>
      </c>
      <c r="C117" s="140" t="s">
        <v>187</v>
      </c>
      <c r="D117" s="140" t="s">
        <v>591</v>
      </c>
      <c r="E117" s="140" t="s">
        <v>49</v>
      </c>
      <c r="F117" s="140" t="s">
        <v>63</v>
      </c>
      <c r="G117" s="140" t="s">
        <v>41</v>
      </c>
      <c r="H117" s="94" t="s">
        <v>165</v>
      </c>
      <c r="I117" s="94" t="s">
        <v>491</v>
      </c>
      <c r="J117" s="94" t="s">
        <v>489</v>
      </c>
      <c r="K117" s="140" t="s">
        <v>171</v>
      </c>
      <c r="L117" s="140">
        <v>3</v>
      </c>
      <c r="M117" s="140">
        <v>0</v>
      </c>
      <c r="N117" s="140">
        <v>0</v>
      </c>
      <c r="O117" s="140">
        <v>3</v>
      </c>
      <c r="P117" s="140">
        <v>0</v>
      </c>
      <c r="Q117" s="140">
        <f t="shared" si="20"/>
        <v>18</v>
      </c>
      <c r="R117" s="140">
        <f t="shared" si="21"/>
        <v>0</v>
      </c>
      <c r="S117" s="140">
        <f t="shared" si="22"/>
        <v>18</v>
      </c>
      <c r="T117" s="140">
        <v>2</v>
      </c>
      <c r="U117" s="140">
        <v>1</v>
      </c>
      <c r="V117" s="140">
        <f t="shared" si="23"/>
        <v>2</v>
      </c>
      <c r="W117" s="146">
        <f t="shared" si="24"/>
        <v>3.6</v>
      </c>
      <c r="X117" s="87" t="s">
        <v>399</v>
      </c>
    </row>
    <row r="118" spans="1:24" s="143" customFormat="1" ht="135">
      <c r="A118" s="140" t="s">
        <v>385</v>
      </c>
      <c r="B118" s="140" t="s">
        <v>586</v>
      </c>
      <c r="C118" s="140" t="s">
        <v>192</v>
      </c>
      <c r="D118" s="140" t="s">
        <v>591</v>
      </c>
      <c r="E118" s="140" t="s">
        <v>66</v>
      </c>
      <c r="F118" s="140" t="s">
        <v>63</v>
      </c>
      <c r="G118" s="140" t="s">
        <v>41</v>
      </c>
      <c r="H118" s="94" t="s">
        <v>165</v>
      </c>
      <c r="I118" s="94" t="s">
        <v>491</v>
      </c>
      <c r="J118" s="94" t="s">
        <v>489</v>
      </c>
      <c r="K118" s="140" t="s">
        <v>171</v>
      </c>
      <c r="L118" s="140">
        <v>3</v>
      </c>
      <c r="M118" s="140">
        <v>0</v>
      </c>
      <c r="N118" s="140">
        <v>0</v>
      </c>
      <c r="O118" s="140">
        <v>0</v>
      </c>
      <c r="P118" s="140">
        <v>0</v>
      </c>
      <c r="Q118" s="140">
        <f t="shared" si="20"/>
        <v>12</v>
      </c>
      <c r="R118" s="140">
        <f t="shared" si="21"/>
        <v>0</v>
      </c>
      <c r="S118" s="140">
        <f t="shared" si="22"/>
        <v>12</v>
      </c>
      <c r="T118" s="140">
        <v>2</v>
      </c>
      <c r="U118" s="140">
        <v>1</v>
      </c>
      <c r="V118" s="140">
        <f t="shared" si="23"/>
        <v>2</v>
      </c>
      <c r="W118" s="146">
        <f t="shared" si="24"/>
        <v>2.4</v>
      </c>
      <c r="X118" s="157" t="s">
        <v>557</v>
      </c>
    </row>
    <row r="119" spans="1:24" s="143" customFormat="1" ht="75">
      <c r="A119" s="140" t="s">
        <v>384</v>
      </c>
      <c r="B119" s="140" t="s">
        <v>585</v>
      </c>
      <c r="C119" s="163" t="s">
        <v>193</v>
      </c>
      <c r="D119" s="140" t="s">
        <v>591</v>
      </c>
      <c r="E119" s="140" t="s">
        <v>66</v>
      </c>
      <c r="F119" s="140" t="s">
        <v>63</v>
      </c>
      <c r="G119" s="140" t="s">
        <v>41</v>
      </c>
      <c r="H119" s="94" t="s">
        <v>165</v>
      </c>
      <c r="I119" s="94" t="s">
        <v>490</v>
      </c>
      <c r="J119" s="94" t="s">
        <v>554</v>
      </c>
      <c r="K119" s="140" t="s">
        <v>171</v>
      </c>
      <c r="L119" s="140">
        <v>0</v>
      </c>
      <c r="M119" s="140">
        <v>0</v>
      </c>
      <c r="N119" s="140">
        <v>3</v>
      </c>
      <c r="O119" s="140">
        <v>0</v>
      </c>
      <c r="P119" s="140">
        <v>0</v>
      </c>
      <c r="Q119" s="140">
        <f t="shared" si="20"/>
        <v>6</v>
      </c>
      <c r="R119" s="140">
        <f t="shared" si="21"/>
        <v>0</v>
      </c>
      <c r="S119" s="140">
        <f t="shared" si="22"/>
        <v>6</v>
      </c>
      <c r="T119" s="140">
        <v>2</v>
      </c>
      <c r="U119" s="140">
        <v>1</v>
      </c>
      <c r="V119" s="140">
        <f t="shared" si="23"/>
        <v>2</v>
      </c>
      <c r="W119" s="146">
        <f t="shared" si="24"/>
        <v>1.2</v>
      </c>
      <c r="X119" s="157" t="s">
        <v>600</v>
      </c>
    </row>
    <row r="120" spans="1:24" s="143" customFormat="1" ht="30">
      <c r="A120" s="152" t="s">
        <v>414</v>
      </c>
      <c r="B120" s="152" t="s">
        <v>587</v>
      </c>
      <c r="C120" s="152" t="s">
        <v>415</v>
      </c>
      <c r="D120" s="152" t="s">
        <v>591</v>
      </c>
      <c r="E120" s="152" t="s">
        <v>49</v>
      </c>
      <c r="F120" s="152" t="s">
        <v>56</v>
      </c>
      <c r="G120" s="152" t="s">
        <v>34</v>
      </c>
      <c r="H120" s="153" t="s">
        <v>165</v>
      </c>
      <c r="I120" s="153" t="s">
        <v>491</v>
      </c>
      <c r="J120" s="153" t="s">
        <v>489</v>
      </c>
      <c r="K120" s="152" t="s">
        <v>499</v>
      </c>
      <c r="L120" s="152">
        <v>0</v>
      </c>
      <c r="M120" s="152">
        <v>0</v>
      </c>
      <c r="N120" s="152">
        <v>0</v>
      </c>
      <c r="O120" s="152">
        <v>0</v>
      </c>
      <c r="P120" s="152">
        <v>0</v>
      </c>
      <c r="Q120" s="140">
        <f t="shared" si="20"/>
        <v>0</v>
      </c>
      <c r="R120" s="140">
        <f t="shared" si="21"/>
        <v>0</v>
      </c>
      <c r="S120" s="140">
        <f t="shared" si="22"/>
        <v>0</v>
      </c>
      <c r="T120" s="152">
        <v>1</v>
      </c>
      <c r="U120" s="152">
        <v>1</v>
      </c>
      <c r="V120" s="140">
        <f t="shared" si="23"/>
        <v>1</v>
      </c>
      <c r="W120" s="146">
        <f t="shared" si="24"/>
        <v>0</v>
      </c>
      <c r="X120" s="157" t="s">
        <v>416</v>
      </c>
    </row>
    <row r="121" spans="1:24" s="91" customFormat="1" ht="30">
      <c r="A121" s="142" t="s">
        <v>597</v>
      </c>
      <c r="B121" s="142" t="s">
        <v>586</v>
      </c>
      <c r="C121" s="163" t="s">
        <v>598</v>
      </c>
      <c r="D121" s="140" t="s">
        <v>591</v>
      </c>
      <c r="E121" s="142" t="s">
        <v>595</v>
      </c>
      <c r="F121" s="142" t="s">
        <v>63</v>
      </c>
      <c r="G121" s="142" t="s">
        <v>41</v>
      </c>
      <c r="H121" s="144" t="s">
        <v>499</v>
      </c>
      <c r="I121" s="144" t="s">
        <v>493</v>
      </c>
      <c r="J121" s="94" t="s">
        <v>652</v>
      </c>
      <c r="K121" s="142" t="s">
        <v>176</v>
      </c>
      <c r="L121" s="142">
        <v>0</v>
      </c>
      <c r="M121" s="142">
        <v>0</v>
      </c>
      <c r="N121" s="142">
        <v>0</v>
      </c>
      <c r="O121" s="142">
        <v>6</v>
      </c>
      <c r="P121" s="142">
        <v>9</v>
      </c>
      <c r="Q121" s="142">
        <f t="shared" si="20"/>
        <v>12</v>
      </c>
      <c r="R121" s="142">
        <f t="shared" si="21"/>
        <v>72</v>
      </c>
      <c r="S121" s="142">
        <f t="shared" si="22"/>
        <v>84</v>
      </c>
      <c r="T121" s="142">
        <v>1</v>
      </c>
      <c r="U121" s="142">
        <v>1</v>
      </c>
      <c r="V121" s="142">
        <f t="shared" si="23"/>
        <v>1</v>
      </c>
      <c r="W121" s="146">
        <f t="shared" si="24"/>
        <v>8.4</v>
      </c>
      <c r="X121" s="86" t="s">
        <v>599</v>
      </c>
    </row>
    <row r="122" spans="1:24" s="91" customFormat="1">
      <c r="A122" s="1"/>
      <c r="B122" s="1"/>
      <c r="C122" s="160"/>
      <c r="D122" s="160"/>
      <c r="E122" s="1"/>
      <c r="F122" s="1"/>
      <c r="G122" s="1"/>
      <c r="K122" s="1"/>
      <c r="L122" s="1"/>
      <c r="M122" s="1"/>
      <c r="N122" s="1"/>
      <c r="O122" s="1"/>
      <c r="P122" s="1"/>
      <c r="Q122" s="1"/>
      <c r="R122" s="1"/>
      <c r="S122" s="1"/>
      <c r="T122" s="1"/>
      <c r="U122" s="1"/>
      <c r="V122" s="1"/>
      <c r="W122" s="154"/>
      <c r="X122" s="1"/>
    </row>
    <row r="123" spans="1:24" s="91" customFormat="1">
      <c r="A123" s="1"/>
      <c r="B123" s="1"/>
      <c r="C123" s="160"/>
      <c r="D123" s="160"/>
      <c r="E123" s="1"/>
      <c r="F123" s="1"/>
      <c r="G123" s="1"/>
      <c r="K123" s="1"/>
      <c r="L123" s="1"/>
      <c r="M123" s="1"/>
      <c r="N123" s="1"/>
      <c r="O123" s="1"/>
      <c r="P123" s="1"/>
      <c r="Q123" s="1"/>
      <c r="R123" s="1"/>
      <c r="S123" s="1"/>
      <c r="T123" s="1"/>
      <c r="U123" s="1"/>
      <c r="V123" s="1"/>
      <c r="W123" s="154"/>
      <c r="X123" s="1"/>
    </row>
    <row r="124" spans="1:24" s="91" customFormat="1">
      <c r="A124" s="1"/>
      <c r="B124" s="1"/>
      <c r="C124" s="160"/>
      <c r="D124" s="160"/>
      <c r="E124" s="1"/>
      <c r="F124" s="1"/>
      <c r="G124" s="1"/>
      <c r="K124" s="1"/>
      <c r="L124" s="1"/>
      <c r="M124" s="1"/>
      <c r="N124" s="1"/>
      <c r="O124" s="1"/>
      <c r="P124" s="1"/>
      <c r="Q124" s="1"/>
      <c r="R124" s="1"/>
      <c r="S124" s="1"/>
      <c r="T124" s="1"/>
      <c r="U124" s="1"/>
      <c r="V124" s="1"/>
      <c r="W124" s="154"/>
      <c r="X124" s="1"/>
    </row>
    <row r="125" spans="1:24" s="91" customFormat="1">
      <c r="A125" s="1"/>
      <c r="B125" s="1"/>
      <c r="C125" s="160"/>
      <c r="D125" s="160"/>
      <c r="E125" s="1"/>
      <c r="F125" s="1"/>
      <c r="G125" s="1"/>
      <c r="K125" s="1"/>
      <c r="L125" s="1"/>
      <c r="M125" s="1"/>
      <c r="N125" s="1"/>
      <c r="O125" s="1"/>
      <c r="P125" s="1"/>
      <c r="Q125" s="1"/>
      <c r="R125" s="1"/>
      <c r="S125" s="1"/>
      <c r="T125" s="1"/>
      <c r="U125" s="1"/>
      <c r="V125" s="1"/>
      <c r="W125" s="154"/>
      <c r="X125" s="1"/>
    </row>
    <row r="126" spans="1:24" s="91" customFormat="1">
      <c r="A126" s="1"/>
      <c r="B126" s="1"/>
      <c r="C126" s="160"/>
      <c r="D126" s="160"/>
      <c r="E126" s="1"/>
      <c r="F126" s="1"/>
      <c r="G126" s="1"/>
      <c r="K126" s="1"/>
      <c r="L126" s="1"/>
      <c r="M126" s="1"/>
      <c r="N126" s="1"/>
      <c r="O126" s="1"/>
      <c r="P126" s="1"/>
      <c r="Q126" s="1"/>
      <c r="R126" s="1"/>
      <c r="S126" s="1"/>
      <c r="T126" s="1"/>
      <c r="U126" s="1"/>
      <c r="V126" s="1"/>
      <c r="W126" s="154"/>
      <c r="X126" s="1"/>
    </row>
    <row r="127" spans="1:24" s="91" customFormat="1">
      <c r="A127" s="1"/>
      <c r="B127" s="1"/>
      <c r="C127" s="160"/>
      <c r="D127" s="160"/>
      <c r="E127" s="1"/>
      <c r="F127" s="1"/>
      <c r="G127" s="1"/>
      <c r="K127" s="1"/>
      <c r="L127" s="1"/>
      <c r="M127" s="1"/>
      <c r="N127" s="1"/>
      <c r="O127" s="1"/>
      <c r="P127" s="1"/>
      <c r="Q127" s="1"/>
      <c r="R127" s="1"/>
      <c r="S127" s="1"/>
      <c r="T127" s="1"/>
      <c r="U127" s="1"/>
      <c r="V127" s="1"/>
      <c r="W127" s="154"/>
      <c r="X127" s="1"/>
    </row>
    <row r="128" spans="1:24" s="91" customFormat="1">
      <c r="A128" s="1"/>
      <c r="B128" s="1"/>
      <c r="C128" s="160"/>
      <c r="D128" s="160"/>
      <c r="E128" s="1"/>
      <c r="F128" s="1"/>
      <c r="G128" s="1"/>
      <c r="K128" s="1"/>
      <c r="L128" s="1"/>
      <c r="M128" s="1"/>
      <c r="N128" s="1"/>
      <c r="O128" s="1"/>
      <c r="P128" s="1"/>
      <c r="Q128" s="1"/>
      <c r="R128" s="1"/>
      <c r="S128" s="1"/>
      <c r="T128" s="1"/>
      <c r="U128" s="1"/>
      <c r="V128" s="1"/>
      <c r="W128" s="154"/>
      <c r="X128" s="1"/>
    </row>
    <row r="129" spans="1:25" s="91" customFormat="1">
      <c r="A129" s="1"/>
      <c r="B129" s="1"/>
      <c r="C129" s="160"/>
      <c r="D129" s="160"/>
      <c r="E129" s="1"/>
      <c r="F129" s="1"/>
      <c r="G129" s="1"/>
      <c r="K129" s="1"/>
      <c r="L129" s="1"/>
      <c r="M129" s="1"/>
      <c r="N129" s="1"/>
      <c r="O129" s="1"/>
      <c r="P129" s="1"/>
      <c r="Q129" s="1"/>
      <c r="R129" s="1"/>
      <c r="S129" s="1"/>
      <c r="T129" s="1"/>
      <c r="U129" s="1"/>
      <c r="V129" s="1"/>
      <c r="W129" s="154"/>
      <c r="X129" s="1"/>
    </row>
    <row r="130" spans="1:25" s="91" customFormat="1">
      <c r="A130" s="1"/>
      <c r="B130" s="1"/>
      <c r="C130" s="160"/>
      <c r="D130" s="160"/>
      <c r="E130" s="1"/>
      <c r="F130" s="1"/>
      <c r="G130" s="1"/>
      <c r="K130" s="1"/>
      <c r="L130" s="1"/>
      <c r="M130" s="1"/>
      <c r="N130" s="1"/>
      <c r="O130" s="1"/>
      <c r="P130" s="1"/>
      <c r="Q130" s="1"/>
      <c r="R130" s="1"/>
      <c r="S130" s="1"/>
      <c r="T130" s="1"/>
      <c r="U130" s="1"/>
      <c r="V130" s="1"/>
      <c r="W130" s="154"/>
      <c r="X130" s="1"/>
    </row>
    <row r="131" spans="1:25">
      <c r="Y131" s="137"/>
    </row>
  </sheetData>
  <autoFilter ref="B8:X121"/>
  <sortState ref="A9:X121">
    <sortCondition ref="A9:A121"/>
  </sortState>
  <mergeCells count="10">
    <mergeCell ref="A1:X1"/>
    <mergeCell ref="A2:K2"/>
    <mergeCell ref="Q2:S7"/>
    <mergeCell ref="W2:W7"/>
    <mergeCell ref="X2:X7"/>
    <mergeCell ref="A3:K3"/>
    <mergeCell ref="A4:K4"/>
    <mergeCell ref="A5:K5"/>
    <mergeCell ref="A6:K6"/>
    <mergeCell ref="A7:K7"/>
  </mergeCells>
  <phoneticPr fontId="12" type="noConversion"/>
  <dataValidations count="6">
    <dataValidation type="list" allowBlank="1" showInputMessage="1" showErrorMessage="1" sqref="T83:U130 T9:U80">
      <formula1>ProbConsScore</formula1>
    </dataValidation>
    <dataValidation type="list" allowBlank="1" showInputMessage="1" showErrorMessage="1" sqref="L109:P121 L83:P101 L9:P80">
      <formula1>Score</formula1>
    </dataValidation>
    <dataValidation type="list" allowBlank="1" showInputMessage="1" showErrorMessage="1" sqref="H80">
      <formula1>OIP</formula1>
    </dataValidation>
    <dataValidation type="list" allowBlank="1" showInputMessage="1" showErrorMessage="1" sqref="E121:E130">
      <formula1>DirDiv</formula1>
    </dataValidation>
    <dataValidation type="list" showInputMessage="1" showErrorMessage="1" sqref="K9:K11 K13:K30 K83:K130 K32:K80">
      <formula1>OIPsubtype</formula1>
    </dataValidation>
    <dataValidation type="list" allowBlank="1" showInputMessage="1" showErrorMessage="1" sqref="K12 K31 H83:H130 I122:J130 H9:H79">
      <formula1>ProjectType</formula1>
    </dataValidation>
  </dataValidations>
  <printOptions gridLines="1"/>
  <pageMargins left="0.75" right="0.75" top="1" bottom="1" header="0.5" footer="0.5"/>
  <pageSetup paperSize="3" scale="80" orientation="portrait"/>
  <extLst>
    <ext xmlns:x14="http://schemas.microsoft.com/office/spreadsheetml/2009/9/main" uri="{CCE6A557-97BC-4b89-ADB6-D9C93CAAB3DF}">
      <x14:dataValidations xmlns:xm="http://schemas.microsoft.com/office/excel/2006/main" count="7">
        <x14:dataValidation type="list" showInputMessage="1" showErrorMessage="1">
          <x14:formula1>
            <xm:f>'List Sources'!$B$155:$B$158</xm:f>
          </x14:formula1>
          <xm:sqref>B9:B120</xm:sqref>
        </x14:dataValidation>
        <x14:dataValidation type="list" showInputMessage="1" showErrorMessage="1">
          <x14:formula1>
            <xm:f>'List Sources'!$B$163:$B$165</xm:f>
          </x14:formula1>
          <xm:sqref>D9:D121</xm:sqref>
        </x14:dataValidation>
        <x14:dataValidation type="list" allowBlank="1" showInputMessage="1" showErrorMessage="1">
          <x14:formula1>
            <xm:f>'List Sources'!$B$109:$B$114</xm:f>
          </x14:formula1>
          <xm:sqref>I9:I121</xm:sqref>
        </x14:dataValidation>
        <x14:dataValidation type="list" allowBlank="1" showInputMessage="1" showErrorMessage="1">
          <x14:formula1>
            <xm:f>'List Sources'!$B$119:$B$131</xm:f>
          </x14:formula1>
          <xm:sqref>J9:J121</xm:sqref>
        </x14:dataValidation>
        <x14:dataValidation type="list" showInputMessage="1" showErrorMessage="1">
          <x14:formula1>
            <xm:f>'List Sources'!$A$54:$A$94</xm:f>
          </x14:formula1>
          <xm:sqref>F9:F121</xm:sqref>
        </x14:dataValidation>
        <x14:dataValidation type="list" allowBlank="1" showInputMessage="1" showErrorMessage="1">
          <x14:formula1>
            <xm:f>'List Sources'!$A$40:$A$51</xm:f>
          </x14:formula1>
          <xm:sqref>E9:E120</xm:sqref>
        </x14:dataValidation>
        <x14:dataValidation type="list" allowBlank="1" showInputMessage="1" showErrorMessage="1">
          <x14:formula1>
            <xm:f>'List Sources'!$A$123:$A$206</xm:f>
          </x14:formula1>
          <xm:sqref>G9:G121</xm:sqref>
        </x14:dataValidation>
      </x14:dataValidations>
    </ext>
    <ext xmlns:mx="http://schemas.microsoft.com/office/mac/excel/2008/main" uri="{64002731-A6B0-56B0-2670-7721B7C09600}">
      <mx:PLV Mode="0" OnePage="0" WScale="85"/>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Baseline January 2017 Working</vt:lpstr>
      <vt:lpstr>Color Descriptors</vt:lpstr>
      <vt:lpstr>Change Log</vt:lpstr>
      <vt:lpstr>List Sources</vt:lpstr>
      <vt:lpstr>Completed or Removed Projects</vt:lpstr>
      <vt:lpstr>Baseline April 2016</vt:lpstr>
      <vt:lpstr>Baseline October 2016</vt:lpstr>
    </vt:vector>
  </TitlesOfParts>
  <Company>ORNL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Kevin W.</dc:creator>
  <cp:lastModifiedBy>Jones, Kevin W.</cp:lastModifiedBy>
  <cp:lastPrinted>2017-03-03T20:00:28Z</cp:lastPrinted>
  <dcterms:created xsi:type="dcterms:W3CDTF">2015-03-18T19:16:17Z</dcterms:created>
  <dcterms:modified xsi:type="dcterms:W3CDTF">2017-03-08T12:36:29Z</dcterms:modified>
</cp:coreProperties>
</file>